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\Dokumenty\Zakázky\____B0653×více adres×Brno×vytápění(4ks objednávek)×PD\Final\EDIT\"/>
    </mc:Choice>
  </mc:AlternateContent>
  <xr:revisionPtr revIDLastSave="0" documentId="8_{903C1C35-FAEF-47B6-BEA7-FC1F51B759E4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R023065302 Pol" sheetId="12" r:id="rId4"/>
    <sheet name="02 R023065302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R023065302 Pol'!$1:$7</definedName>
    <definedName name="_xlnm.Print_Titles" localSheetId="4">'02 R0230653021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R023065302 Pol'!$A$1:$X$165</definedName>
    <definedName name="_xlnm.Print_Area" localSheetId="4">'02 R0230653021 Pol'!$A$1:$X$106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6" i="1" l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G43" i="1"/>
  <c r="F43" i="1"/>
  <c r="G42" i="1"/>
  <c r="F42" i="1"/>
  <c r="G41" i="1"/>
  <c r="F41" i="1"/>
  <c r="G39" i="1"/>
  <c r="F39" i="1"/>
  <c r="G105" i="13"/>
  <c r="O8" i="13"/>
  <c r="G9" i="13"/>
  <c r="I9" i="13"/>
  <c r="I8" i="13" s="1"/>
  <c r="K9" i="13"/>
  <c r="K8" i="13" s="1"/>
  <c r="M9" i="13"/>
  <c r="O9" i="13"/>
  <c r="Q9" i="13"/>
  <c r="Q8" i="13" s="1"/>
  <c r="V9" i="13"/>
  <c r="V8" i="13" s="1"/>
  <c r="G10" i="13"/>
  <c r="M10" i="13" s="1"/>
  <c r="I10" i="13"/>
  <c r="K10" i="13"/>
  <c r="O10" i="13"/>
  <c r="Q10" i="13"/>
  <c r="V10" i="13"/>
  <c r="G11" i="13"/>
  <c r="G8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7" i="13"/>
  <c r="M17" i="13" s="1"/>
  <c r="M16" i="13" s="1"/>
  <c r="I17" i="13"/>
  <c r="I16" i="13" s="1"/>
  <c r="K17" i="13"/>
  <c r="O17" i="13"/>
  <c r="Q17" i="13"/>
  <c r="Q16" i="13" s="1"/>
  <c r="V17" i="13"/>
  <c r="V16" i="13" s="1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O16" i="13" s="1"/>
  <c r="Q19" i="13"/>
  <c r="V19" i="13"/>
  <c r="G20" i="13"/>
  <c r="I20" i="13"/>
  <c r="K20" i="13"/>
  <c r="M20" i="13"/>
  <c r="O20" i="13"/>
  <c r="Q20" i="13"/>
  <c r="V20" i="13"/>
  <c r="G21" i="13"/>
  <c r="I21" i="13"/>
  <c r="K21" i="13"/>
  <c r="K16" i="13" s="1"/>
  <c r="M21" i="13"/>
  <c r="O21" i="13"/>
  <c r="Q21" i="13"/>
  <c r="V21" i="13"/>
  <c r="K22" i="13"/>
  <c r="G23" i="13"/>
  <c r="M23" i="13" s="1"/>
  <c r="M22" i="13" s="1"/>
  <c r="I23" i="13"/>
  <c r="I22" i="13" s="1"/>
  <c r="K23" i="13"/>
  <c r="O23" i="13"/>
  <c r="O22" i="13" s="1"/>
  <c r="Q23" i="13"/>
  <c r="Q22" i="13" s="1"/>
  <c r="V23" i="13"/>
  <c r="V22" i="13" s="1"/>
  <c r="G26" i="13"/>
  <c r="I26" i="13"/>
  <c r="I25" i="13" s="1"/>
  <c r="K26" i="13"/>
  <c r="K25" i="13" s="1"/>
  <c r="M26" i="13"/>
  <c r="O26" i="13"/>
  <c r="O25" i="13" s="1"/>
  <c r="Q26" i="13"/>
  <c r="Q25" i="13" s="1"/>
  <c r="V26" i="13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29" i="13"/>
  <c r="M29" i="13" s="1"/>
  <c r="I29" i="13"/>
  <c r="K29" i="13"/>
  <c r="O29" i="13"/>
  <c r="Q29" i="13"/>
  <c r="V29" i="13"/>
  <c r="G30" i="13"/>
  <c r="M30" i="13" s="1"/>
  <c r="I30" i="13"/>
  <c r="K30" i="13"/>
  <c r="O30" i="13"/>
  <c r="Q30" i="13"/>
  <c r="V30" i="13"/>
  <c r="V25" i="13" s="1"/>
  <c r="G31" i="13"/>
  <c r="M31" i="13" s="1"/>
  <c r="I31" i="13"/>
  <c r="K31" i="13"/>
  <c r="O31" i="13"/>
  <c r="Q31" i="13"/>
  <c r="V31" i="13"/>
  <c r="G32" i="13"/>
  <c r="I32" i="13"/>
  <c r="K32" i="13"/>
  <c r="M32" i="13"/>
  <c r="O32" i="13"/>
  <c r="Q32" i="13"/>
  <c r="V32" i="13"/>
  <c r="G33" i="13"/>
  <c r="I33" i="13"/>
  <c r="K33" i="13"/>
  <c r="M33" i="13"/>
  <c r="O33" i="13"/>
  <c r="Q33" i="13"/>
  <c r="V33" i="13"/>
  <c r="G34" i="13"/>
  <c r="I34" i="13"/>
  <c r="K34" i="13"/>
  <c r="M34" i="13"/>
  <c r="O34" i="13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G25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39" i="13"/>
  <c r="I39" i="13"/>
  <c r="K39" i="13"/>
  <c r="M39" i="13"/>
  <c r="O39" i="13"/>
  <c r="Q39" i="13"/>
  <c r="V39" i="13"/>
  <c r="G40" i="13"/>
  <c r="I40" i="13"/>
  <c r="K40" i="13"/>
  <c r="M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I44" i="13"/>
  <c r="K44" i="13"/>
  <c r="M44" i="13"/>
  <c r="O44" i="13"/>
  <c r="Q44" i="13"/>
  <c r="V44" i="13"/>
  <c r="G45" i="13"/>
  <c r="I45" i="13"/>
  <c r="K45" i="13"/>
  <c r="M45" i="13"/>
  <c r="O45" i="13"/>
  <c r="Q45" i="13"/>
  <c r="V45" i="13"/>
  <c r="G46" i="13"/>
  <c r="I46" i="13"/>
  <c r="K46" i="13"/>
  <c r="M46" i="13"/>
  <c r="O46" i="13"/>
  <c r="Q46" i="13"/>
  <c r="V46" i="13"/>
  <c r="K47" i="13"/>
  <c r="G48" i="13"/>
  <c r="M48" i="13" s="1"/>
  <c r="I48" i="13"/>
  <c r="I47" i="13" s="1"/>
  <c r="K48" i="13"/>
  <c r="O48" i="13"/>
  <c r="O47" i="13" s="1"/>
  <c r="Q48" i="13"/>
  <c r="Q47" i="13" s="1"/>
  <c r="V48" i="13"/>
  <c r="V47" i="13" s="1"/>
  <c r="G49" i="13"/>
  <c r="M49" i="13" s="1"/>
  <c r="I49" i="13"/>
  <c r="K49" i="13"/>
  <c r="O49" i="13"/>
  <c r="Q49" i="13"/>
  <c r="V49" i="13"/>
  <c r="G50" i="13"/>
  <c r="I50" i="13"/>
  <c r="K50" i="13"/>
  <c r="M50" i="13"/>
  <c r="O50" i="13"/>
  <c r="Q50" i="13"/>
  <c r="V50" i="13"/>
  <c r="G52" i="13"/>
  <c r="G51" i="13" s="1"/>
  <c r="I52" i="13"/>
  <c r="I51" i="13" s="1"/>
  <c r="K52" i="13"/>
  <c r="K51" i="13" s="1"/>
  <c r="M52" i="13"/>
  <c r="O52" i="13"/>
  <c r="Q52" i="13"/>
  <c r="Q51" i="13" s="1"/>
  <c r="V52" i="13"/>
  <c r="G53" i="13"/>
  <c r="M53" i="13" s="1"/>
  <c r="I53" i="13"/>
  <c r="K53" i="13"/>
  <c r="O53" i="13"/>
  <c r="Q53" i="13"/>
  <c r="V53" i="13"/>
  <c r="V51" i="13" s="1"/>
  <c r="G54" i="13"/>
  <c r="M54" i="13" s="1"/>
  <c r="I54" i="13"/>
  <c r="K54" i="13"/>
  <c r="O54" i="13"/>
  <c r="Q54" i="13"/>
  <c r="V54" i="13"/>
  <c r="G55" i="13"/>
  <c r="M55" i="13" s="1"/>
  <c r="I55" i="13"/>
  <c r="K55" i="13"/>
  <c r="O55" i="13"/>
  <c r="Q55" i="13"/>
  <c r="V55" i="13"/>
  <c r="G56" i="13"/>
  <c r="I56" i="13"/>
  <c r="K56" i="13"/>
  <c r="M56" i="13"/>
  <c r="O56" i="13"/>
  <c r="Q56" i="13"/>
  <c r="V56" i="13"/>
  <c r="G57" i="13"/>
  <c r="I57" i="13"/>
  <c r="K57" i="13"/>
  <c r="M57" i="13"/>
  <c r="O57" i="13"/>
  <c r="O51" i="13" s="1"/>
  <c r="Q57" i="13"/>
  <c r="V57" i="13"/>
  <c r="G58" i="13"/>
  <c r="I58" i="13"/>
  <c r="K58" i="13"/>
  <c r="M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8" i="13"/>
  <c r="I68" i="13"/>
  <c r="K68" i="13"/>
  <c r="M68" i="13"/>
  <c r="O68" i="13"/>
  <c r="Q68" i="13"/>
  <c r="V68" i="13"/>
  <c r="G69" i="13"/>
  <c r="I69" i="13"/>
  <c r="K69" i="13"/>
  <c r="M69" i="13"/>
  <c r="O69" i="13"/>
  <c r="Q69" i="13"/>
  <c r="V69" i="13"/>
  <c r="G70" i="13"/>
  <c r="I70" i="13"/>
  <c r="K70" i="13"/>
  <c r="M70" i="13"/>
  <c r="O70" i="13"/>
  <c r="Q70" i="13"/>
  <c r="V70" i="13"/>
  <c r="G71" i="13"/>
  <c r="M71" i="13" s="1"/>
  <c r="I71" i="13"/>
  <c r="K71" i="13"/>
  <c r="O71" i="13"/>
  <c r="Q71" i="13"/>
  <c r="V71" i="13"/>
  <c r="G72" i="13"/>
  <c r="M72" i="13" s="1"/>
  <c r="I72" i="13"/>
  <c r="K72" i="13"/>
  <c r="O72" i="13"/>
  <c r="Q72" i="13"/>
  <c r="V72" i="13"/>
  <c r="G73" i="13"/>
  <c r="M73" i="13" s="1"/>
  <c r="I73" i="13"/>
  <c r="K73" i="13"/>
  <c r="O73" i="13"/>
  <c r="Q73" i="13"/>
  <c r="V73" i="13"/>
  <c r="G74" i="13"/>
  <c r="I74" i="13"/>
  <c r="K74" i="13"/>
  <c r="M74" i="13"/>
  <c r="O74" i="13"/>
  <c r="Q74" i="13"/>
  <c r="V74" i="13"/>
  <c r="G75" i="13"/>
  <c r="I75" i="13"/>
  <c r="K75" i="13"/>
  <c r="M75" i="13"/>
  <c r="O75" i="13"/>
  <c r="Q75" i="13"/>
  <c r="V75" i="13"/>
  <c r="G76" i="13"/>
  <c r="I76" i="13"/>
  <c r="K76" i="13"/>
  <c r="M76" i="13"/>
  <c r="O76" i="13"/>
  <c r="Q76" i="13"/>
  <c r="V76" i="13"/>
  <c r="G77" i="13"/>
  <c r="M77" i="13" s="1"/>
  <c r="I77" i="13"/>
  <c r="K77" i="13"/>
  <c r="O77" i="13"/>
  <c r="Q77" i="13"/>
  <c r="V77" i="13"/>
  <c r="G78" i="13"/>
  <c r="M78" i="13" s="1"/>
  <c r="I78" i="13"/>
  <c r="K78" i="13"/>
  <c r="O78" i="13"/>
  <c r="Q78" i="13"/>
  <c r="V78" i="13"/>
  <c r="G79" i="13"/>
  <c r="M79" i="13" s="1"/>
  <c r="I79" i="13"/>
  <c r="K79" i="13"/>
  <c r="O79" i="13"/>
  <c r="Q79" i="13"/>
  <c r="V79" i="13"/>
  <c r="G80" i="13"/>
  <c r="I80" i="13"/>
  <c r="K80" i="13"/>
  <c r="M80" i="13"/>
  <c r="O80" i="13"/>
  <c r="Q80" i="13"/>
  <c r="V80" i="13"/>
  <c r="G81" i="13"/>
  <c r="I81" i="13"/>
  <c r="K81" i="13"/>
  <c r="M81" i="13"/>
  <c r="O81" i="13"/>
  <c r="Q81" i="13"/>
  <c r="V81" i="13"/>
  <c r="G83" i="13"/>
  <c r="M83" i="13" s="1"/>
  <c r="I83" i="13"/>
  <c r="I82" i="13" s="1"/>
  <c r="K83" i="13"/>
  <c r="K82" i="13" s="1"/>
  <c r="O83" i="13"/>
  <c r="O82" i="13" s="1"/>
  <c r="Q83" i="13"/>
  <c r="Q82" i="13" s="1"/>
  <c r="V83" i="13"/>
  <c r="V82" i="13" s="1"/>
  <c r="G84" i="13"/>
  <c r="M84" i="13" s="1"/>
  <c r="I84" i="13"/>
  <c r="K84" i="13"/>
  <c r="O84" i="13"/>
  <c r="Q84" i="13"/>
  <c r="V84" i="13"/>
  <c r="G85" i="13"/>
  <c r="M85" i="13" s="1"/>
  <c r="I85" i="13"/>
  <c r="K85" i="13"/>
  <c r="O85" i="13"/>
  <c r="Q85" i="13"/>
  <c r="V85" i="13"/>
  <c r="G86" i="13"/>
  <c r="Q86" i="13"/>
  <c r="G87" i="13"/>
  <c r="I87" i="13"/>
  <c r="I86" i="13" s="1"/>
  <c r="K87" i="13"/>
  <c r="K86" i="13" s="1"/>
  <c r="M87" i="13"/>
  <c r="M86" i="13" s="1"/>
  <c r="O87" i="13"/>
  <c r="O86" i="13" s="1"/>
  <c r="Q87" i="13"/>
  <c r="V87" i="13"/>
  <c r="V86" i="13" s="1"/>
  <c r="G89" i="13"/>
  <c r="G88" i="13" s="1"/>
  <c r="I89" i="13"/>
  <c r="I88" i="13" s="1"/>
  <c r="K89" i="13"/>
  <c r="K88" i="13" s="1"/>
  <c r="O89" i="13"/>
  <c r="O88" i="13" s="1"/>
  <c r="Q89" i="13"/>
  <c r="Q88" i="13" s="1"/>
  <c r="V89" i="13"/>
  <c r="V88" i="13" s="1"/>
  <c r="G90" i="13"/>
  <c r="M90" i="13" s="1"/>
  <c r="I90" i="13"/>
  <c r="K90" i="13"/>
  <c r="O90" i="13"/>
  <c r="Q90" i="13"/>
  <c r="V90" i="13"/>
  <c r="G91" i="13"/>
  <c r="M91" i="13" s="1"/>
  <c r="I91" i="13"/>
  <c r="K91" i="13"/>
  <c r="O91" i="13"/>
  <c r="Q91" i="13"/>
  <c r="V91" i="13"/>
  <c r="G92" i="13"/>
  <c r="I92" i="13"/>
  <c r="K92" i="13"/>
  <c r="M92" i="13"/>
  <c r="O92" i="13"/>
  <c r="Q92" i="13"/>
  <c r="V92" i="13"/>
  <c r="G93" i="13"/>
  <c r="I93" i="13"/>
  <c r="K93" i="13"/>
  <c r="M93" i="13"/>
  <c r="O93" i="13"/>
  <c r="Q93" i="13"/>
  <c r="V93" i="13"/>
  <c r="G94" i="13"/>
  <c r="I94" i="13"/>
  <c r="K94" i="13"/>
  <c r="M94" i="13"/>
  <c r="O94" i="13"/>
  <c r="Q94" i="13"/>
  <c r="V94" i="13"/>
  <c r="K95" i="13"/>
  <c r="G96" i="13"/>
  <c r="M96" i="13" s="1"/>
  <c r="I96" i="13"/>
  <c r="I95" i="13" s="1"/>
  <c r="K96" i="13"/>
  <c r="O96" i="13"/>
  <c r="O95" i="13" s="1"/>
  <c r="Q96" i="13"/>
  <c r="Q95" i="13" s="1"/>
  <c r="V96" i="13"/>
  <c r="V95" i="13" s="1"/>
  <c r="G97" i="13"/>
  <c r="M97" i="13" s="1"/>
  <c r="I97" i="13"/>
  <c r="K97" i="13"/>
  <c r="O97" i="13"/>
  <c r="Q97" i="13"/>
  <c r="V97" i="13"/>
  <c r="G98" i="13"/>
  <c r="Q98" i="13"/>
  <c r="G99" i="13"/>
  <c r="I99" i="13"/>
  <c r="I98" i="13" s="1"/>
  <c r="K99" i="13"/>
  <c r="K98" i="13" s="1"/>
  <c r="M99" i="13"/>
  <c r="M98" i="13" s="1"/>
  <c r="O99" i="13"/>
  <c r="O98" i="13" s="1"/>
  <c r="Q99" i="13"/>
  <c r="V99" i="13"/>
  <c r="V98" i="13" s="1"/>
  <c r="G101" i="13"/>
  <c r="M101" i="13" s="1"/>
  <c r="M100" i="13" s="1"/>
  <c r="I101" i="13"/>
  <c r="I100" i="13" s="1"/>
  <c r="K101" i="13"/>
  <c r="K100" i="13" s="1"/>
  <c r="O101" i="13"/>
  <c r="O100" i="13" s="1"/>
  <c r="Q101" i="13"/>
  <c r="Q100" i="13" s="1"/>
  <c r="V101" i="13"/>
  <c r="V100" i="13" s="1"/>
  <c r="I102" i="13"/>
  <c r="G103" i="13"/>
  <c r="M103" i="13" s="1"/>
  <c r="M102" i="13" s="1"/>
  <c r="I103" i="13"/>
  <c r="K103" i="13"/>
  <c r="K102" i="13" s="1"/>
  <c r="O103" i="13"/>
  <c r="O102" i="13" s="1"/>
  <c r="Q103" i="13"/>
  <c r="Q102" i="13" s="1"/>
  <c r="V103" i="13"/>
  <c r="V102" i="13" s="1"/>
  <c r="AE105" i="13"/>
  <c r="G164" i="12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4" i="12"/>
  <c r="I24" i="12"/>
  <c r="K24" i="12"/>
  <c r="M24" i="12"/>
  <c r="O24" i="12"/>
  <c r="Q24" i="12"/>
  <c r="V24" i="12"/>
  <c r="G25" i="12"/>
  <c r="I25" i="12"/>
  <c r="K25" i="12"/>
  <c r="M25" i="12"/>
  <c r="O25" i="12"/>
  <c r="Q25" i="12"/>
  <c r="V25" i="12"/>
  <c r="G26" i="12"/>
  <c r="I26" i="12"/>
  <c r="K26" i="12"/>
  <c r="M26" i="12"/>
  <c r="O26" i="12"/>
  <c r="Q26" i="12"/>
  <c r="V26" i="12"/>
  <c r="G28" i="12"/>
  <c r="G29" i="12"/>
  <c r="I29" i="12"/>
  <c r="K29" i="12"/>
  <c r="M29" i="12"/>
  <c r="O29" i="12"/>
  <c r="O28" i="12" s="1"/>
  <c r="Q29" i="12"/>
  <c r="Q28" i="12" s="1"/>
  <c r="V29" i="12"/>
  <c r="G31" i="12"/>
  <c r="M31" i="12" s="1"/>
  <c r="I31" i="12"/>
  <c r="I28" i="12" s="1"/>
  <c r="K31" i="12"/>
  <c r="O31" i="12"/>
  <c r="Q31" i="12"/>
  <c r="V31" i="12"/>
  <c r="G33" i="12"/>
  <c r="I33" i="12"/>
  <c r="K33" i="12"/>
  <c r="M33" i="12"/>
  <c r="O33" i="12"/>
  <c r="Q33" i="12"/>
  <c r="V33" i="12"/>
  <c r="G34" i="12"/>
  <c r="M34" i="12" s="1"/>
  <c r="I34" i="12"/>
  <c r="K34" i="12"/>
  <c r="K28" i="12" s="1"/>
  <c r="O34" i="12"/>
  <c r="Q34" i="12"/>
  <c r="V34" i="12"/>
  <c r="G36" i="12"/>
  <c r="I36" i="12"/>
  <c r="K36" i="12"/>
  <c r="M36" i="12"/>
  <c r="O36" i="12"/>
  <c r="Q36" i="12"/>
  <c r="V36" i="12"/>
  <c r="G38" i="12"/>
  <c r="AF164" i="12" s="1"/>
  <c r="I38" i="12"/>
  <c r="K38" i="12"/>
  <c r="O38" i="12"/>
  <c r="Q38" i="12"/>
  <c r="V38" i="12"/>
  <c r="V28" i="12" s="1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I56" i="12"/>
  <c r="K56" i="12"/>
  <c r="M56" i="12"/>
  <c r="O56" i="12"/>
  <c r="Q56" i="12"/>
  <c r="V56" i="12"/>
  <c r="G57" i="12"/>
  <c r="I57" i="12"/>
  <c r="K57" i="12"/>
  <c r="M57" i="12"/>
  <c r="O57" i="12"/>
  <c r="Q57" i="12"/>
  <c r="V57" i="12"/>
  <c r="G59" i="12"/>
  <c r="V59" i="12"/>
  <c r="G60" i="12"/>
  <c r="M60" i="12" s="1"/>
  <c r="I60" i="12"/>
  <c r="I59" i="12" s="1"/>
  <c r="K60" i="12"/>
  <c r="K59" i="12" s="1"/>
  <c r="O60" i="12"/>
  <c r="O59" i="12" s="1"/>
  <c r="Q60" i="12"/>
  <c r="Q59" i="12" s="1"/>
  <c r="V60" i="12"/>
  <c r="G62" i="12"/>
  <c r="M62" i="12" s="1"/>
  <c r="I62" i="12"/>
  <c r="K62" i="12"/>
  <c r="O62" i="12"/>
  <c r="Q62" i="12"/>
  <c r="V62" i="12"/>
  <c r="G64" i="12"/>
  <c r="I64" i="12"/>
  <c r="K64" i="12"/>
  <c r="M64" i="12"/>
  <c r="O64" i="12"/>
  <c r="Q64" i="12"/>
  <c r="V64" i="12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4" i="12"/>
  <c r="I74" i="12"/>
  <c r="I73" i="12" s="1"/>
  <c r="K74" i="12"/>
  <c r="M74" i="12"/>
  <c r="O74" i="12"/>
  <c r="O73" i="12" s="1"/>
  <c r="Q74" i="12"/>
  <c r="Q73" i="12" s="1"/>
  <c r="V74" i="12"/>
  <c r="V73" i="12" s="1"/>
  <c r="G76" i="12"/>
  <c r="G73" i="12" s="1"/>
  <c r="I76" i="12"/>
  <c r="K76" i="12"/>
  <c r="O76" i="12"/>
  <c r="Q76" i="12"/>
  <c r="V76" i="12"/>
  <c r="G78" i="12"/>
  <c r="I78" i="12"/>
  <c r="K78" i="12"/>
  <c r="M78" i="12"/>
  <c r="O78" i="12"/>
  <c r="Q78" i="12"/>
  <c r="V78" i="12"/>
  <c r="G80" i="12"/>
  <c r="I80" i="12"/>
  <c r="K80" i="12"/>
  <c r="M80" i="12"/>
  <c r="O80" i="12"/>
  <c r="Q80" i="12"/>
  <c r="V80" i="12"/>
  <c r="G82" i="12"/>
  <c r="I82" i="12"/>
  <c r="K82" i="12"/>
  <c r="M82" i="12"/>
  <c r="O82" i="12"/>
  <c r="Q82" i="12"/>
  <c r="V82" i="12"/>
  <c r="G83" i="12"/>
  <c r="I83" i="12"/>
  <c r="K83" i="12"/>
  <c r="K73" i="12" s="1"/>
  <c r="M83" i="12"/>
  <c r="O83" i="12"/>
  <c r="Q83" i="12"/>
  <c r="V83" i="12"/>
  <c r="G88" i="12"/>
  <c r="I88" i="12"/>
  <c r="K88" i="12"/>
  <c r="M88" i="12"/>
  <c r="O88" i="12"/>
  <c r="Q88" i="12"/>
  <c r="V88" i="12"/>
  <c r="G94" i="12"/>
  <c r="M94" i="12" s="1"/>
  <c r="I94" i="12"/>
  <c r="K94" i="12"/>
  <c r="O94" i="12"/>
  <c r="Q94" i="12"/>
  <c r="V94" i="12"/>
  <c r="G96" i="12"/>
  <c r="M96" i="12" s="1"/>
  <c r="I96" i="12"/>
  <c r="I95" i="12" s="1"/>
  <c r="K96" i="12"/>
  <c r="K95" i="12" s="1"/>
  <c r="O96" i="12"/>
  <c r="O95" i="12" s="1"/>
  <c r="Q96" i="12"/>
  <c r="V96" i="12"/>
  <c r="V95" i="12" s="1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G95" i="12" s="1"/>
  <c r="I100" i="12"/>
  <c r="K100" i="12"/>
  <c r="O100" i="12"/>
  <c r="Q100" i="12"/>
  <c r="V100" i="12"/>
  <c r="G108" i="12"/>
  <c r="I108" i="12"/>
  <c r="K108" i="12"/>
  <c r="M108" i="12"/>
  <c r="O108" i="12"/>
  <c r="Q108" i="12"/>
  <c r="V108" i="12"/>
  <c r="G116" i="12"/>
  <c r="M116" i="12" s="1"/>
  <c r="I116" i="12"/>
  <c r="K116" i="12"/>
  <c r="O116" i="12"/>
  <c r="Q116" i="12"/>
  <c r="V116" i="12"/>
  <c r="G117" i="12"/>
  <c r="I117" i="12"/>
  <c r="K117" i="12"/>
  <c r="M117" i="12"/>
  <c r="O117" i="12"/>
  <c r="Q117" i="12"/>
  <c r="V117" i="12"/>
  <c r="G129" i="12"/>
  <c r="M129" i="12" s="1"/>
  <c r="I129" i="12"/>
  <c r="K129" i="12"/>
  <c r="O129" i="12"/>
  <c r="Q129" i="12"/>
  <c r="V129" i="12"/>
  <c r="G130" i="12"/>
  <c r="I130" i="12"/>
  <c r="K130" i="12"/>
  <c r="M130" i="12"/>
  <c r="O130" i="12"/>
  <c r="Q130" i="12"/>
  <c r="V130" i="12"/>
  <c r="G131" i="12"/>
  <c r="M131" i="12" s="1"/>
  <c r="I131" i="12"/>
  <c r="K131" i="12"/>
  <c r="O131" i="12"/>
  <c r="Q131" i="12"/>
  <c r="V131" i="12"/>
  <c r="G133" i="12"/>
  <c r="M133" i="12" s="1"/>
  <c r="I133" i="12"/>
  <c r="K133" i="12"/>
  <c r="O133" i="12"/>
  <c r="Q133" i="12"/>
  <c r="Q95" i="12" s="1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Q145" i="12"/>
  <c r="G146" i="12"/>
  <c r="M146" i="12" s="1"/>
  <c r="M145" i="12" s="1"/>
  <c r="I146" i="12"/>
  <c r="I145" i="12" s="1"/>
  <c r="K146" i="12"/>
  <c r="K145" i="12" s="1"/>
  <c r="O146" i="12"/>
  <c r="O145" i="12" s="1"/>
  <c r="Q146" i="12"/>
  <c r="V146" i="12"/>
  <c r="V145" i="12" s="1"/>
  <c r="M147" i="12"/>
  <c r="V147" i="12"/>
  <c r="G148" i="12"/>
  <c r="G147" i="12" s="1"/>
  <c r="I148" i="12"/>
  <c r="I147" i="12" s="1"/>
  <c r="K148" i="12"/>
  <c r="K147" i="12" s="1"/>
  <c r="M148" i="12"/>
  <c r="O148" i="12"/>
  <c r="O147" i="12" s="1"/>
  <c r="Q148" i="12"/>
  <c r="Q147" i="12" s="1"/>
  <c r="V148" i="12"/>
  <c r="G154" i="12"/>
  <c r="I154" i="12"/>
  <c r="O154" i="12"/>
  <c r="Q154" i="12"/>
  <c r="G155" i="12"/>
  <c r="M155" i="12" s="1"/>
  <c r="M154" i="12" s="1"/>
  <c r="I155" i="12"/>
  <c r="K155" i="12"/>
  <c r="K154" i="12" s="1"/>
  <c r="O155" i="12"/>
  <c r="Q155" i="12"/>
  <c r="V155" i="12"/>
  <c r="V154" i="12" s="1"/>
  <c r="G157" i="12"/>
  <c r="I157" i="12"/>
  <c r="I156" i="12" s="1"/>
  <c r="K157" i="12"/>
  <c r="M157" i="12"/>
  <c r="O157" i="12"/>
  <c r="O156" i="12" s="1"/>
  <c r="Q157" i="12"/>
  <c r="V157" i="12"/>
  <c r="G158" i="12"/>
  <c r="I158" i="12"/>
  <c r="K158" i="12"/>
  <c r="M158" i="12"/>
  <c r="O158" i="12"/>
  <c r="Q158" i="12"/>
  <c r="V158" i="12"/>
  <c r="G159" i="12"/>
  <c r="I159" i="12"/>
  <c r="K159" i="12"/>
  <c r="K156" i="12" s="1"/>
  <c r="M159" i="12"/>
  <c r="O159" i="12"/>
  <c r="Q159" i="12"/>
  <c r="V159" i="12"/>
  <c r="G160" i="12"/>
  <c r="I160" i="12"/>
  <c r="K160" i="12"/>
  <c r="M160" i="12"/>
  <c r="O160" i="12"/>
  <c r="Q160" i="12"/>
  <c r="V160" i="12"/>
  <c r="G161" i="12"/>
  <c r="M161" i="12" s="1"/>
  <c r="I161" i="12"/>
  <c r="K161" i="12"/>
  <c r="O161" i="12"/>
  <c r="Q161" i="12"/>
  <c r="V161" i="12"/>
  <c r="V156" i="12" s="1"/>
  <c r="G162" i="12"/>
  <c r="M162" i="12" s="1"/>
  <c r="I162" i="12"/>
  <c r="K162" i="12"/>
  <c r="O162" i="12"/>
  <c r="Q162" i="12"/>
  <c r="Q156" i="12" s="1"/>
  <c r="V162" i="12"/>
  <c r="AE164" i="12"/>
  <c r="I20" i="1"/>
  <c r="I19" i="1"/>
  <c r="I18" i="1"/>
  <c r="I17" i="1"/>
  <c r="G44" i="1"/>
  <c r="G25" i="1" s="1"/>
  <c r="H44" i="1"/>
  <c r="I43" i="1"/>
  <c r="I42" i="1"/>
  <c r="I41" i="1"/>
  <c r="J28" i="1"/>
  <c r="J26" i="1"/>
  <c r="G38" i="1"/>
  <c r="F38" i="1"/>
  <c r="J23" i="1"/>
  <c r="J24" i="1"/>
  <c r="J25" i="1"/>
  <c r="J27" i="1"/>
  <c r="E24" i="1"/>
  <c r="G24" i="1"/>
  <c r="E26" i="1"/>
  <c r="G26" i="1"/>
  <c r="I16" i="1" l="1"/>
  <c r="I21" i="1" s="1"/>
  <c r="I77" i="1"/>
  <c r="J76" i="1" s="1"/>
  <c r="I39" i="1"/>
  <c r="I44" i="1" s="1"/>
  <c r="J43" i="1" s="1"/>
  <c r="F44" i="1"/>
  <c r="G23" i="1" s="1"/>
  <c r="M47" i="13"/>
  <c r="M82" i="13"/>
  <c r="M51" i="13"/>
  <c r="M95" i="13"/>
  <c r="G100" i="13"/>
  <c r="M89" i="13"/>
  <c r="M88" i="13" s="1"/>
  <c r="G16" i="13"/>
  <c r="G82" i="13"/>
  <c r="M37" i="13"/>
  <c r="M25" i="13" s="1"/>
  <c r="AF105" i="13"/>
  <c r="G102" i="13"/>
  <c r="G95" i="13"/>
  <c r="G47" i="13"/>
  <c r="G22" i="13"/>
  <c r="M11" i="13"/>
  <c r="M8" i="13" s="1"/>
  <c r="M59" i="12"/>
  <c r="M156" i="12"/>
  <c r="G156" i="12"/>
  <c r="M100" i="12"/>
  <c r="M95" i="12" s="1"/>
  <c r="M76" i="12"/>
  <c r="M73" i="12" s="1"/>
  <c r="M38" i="12"/>
  <c r="M28" i="12" s="1"/>
  <c r="M12" i="12"/>
  <c r="M8" i="12" s="1"/>
  <c r="J66" i="1" l="1"/>
  <c r="J58" i="1"/>
  <c r="J55" i="1"/>
  <c r="J64" i="1"/>
  <c r="J72" i="1"/>
  <c r="J61" i="1"/>
  <c r="J74" i="1"/>
  <c r="J71" i="1"/>
  <c r="J67" i="1"/>
  <c r="J60" i="1"/>
  <c r="J75" i="1"/>
  <c r="J69" i="1"/>
  <c r="J63" i="1"/>
  <c r="J57" i="1"/>
  <c r="J68" i="1"/>
  <c r="J73" i="1"/>
  <c r="J70" i="1"/>
  <c r="J59" i="1"/>
  <c r="J62" i="1"/>
  <c r="J65" i="1"/>
  <c r="J56" i="1"/>
  <c r="J41" i="1"/>
  <c r="J42" i="1"/>
  <c r="J39" i="1"/>
  <c r="J44" i="1" s="1"/>
  <c r="A27" i="1"/>
  <c r="J77" i="1" l="1"/>
  <c r="A28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Bres6</author>
  </authors>
  <commentList>
    <comment ref="S6" authorId="0" shapeId="0" xr:uid="{2B02660C-DF73-4589-B152-347B5E197C2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84EEC42-4963-4353-8DD1-8C60C2A26F7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Bres6</author>
  </authors>
  <commentList>
    <comment ref="S6" authorId="0" shapeId="0" xr:uid="{41131AA3-A542-44EE-BA54-B4F747AC74F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13171C6-0F29-4CC7-BE49-A9251BB2C36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<sst xmlns="http://schemas.openxmlformats.org/spreadsheetml/2006/main" count="1656" uniqueCount="533">
  <si>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</si>
  <si>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</si>
  <si>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</si>
  <si>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</si>
  <si>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</si>
  <si>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</si>
  <si>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</si>
  <si>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</si>
  <si>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</si>
  <si>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</si>
  <si>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</si>
  <si>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</si>
  <si>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</si>
  <si>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</si>
  <si>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</si>
  <si>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</si>
  <si>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</si>
  <si>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</si>
  <si>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</si>
  <si>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</si>
  <si>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</si>
  <si>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</si>
  <si>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</si>
  <si>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</si>
  <si>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</si>
  <si>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</si>
  <si>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</si>
  <si>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</si>
  <si>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</si>
  <si>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</si>
  <si>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</si>
  <si>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</si>
  <si>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</si>
  <si>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</si>
  <si>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</si>
  <si>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</si>
  <si>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</si>
  <si>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</si>
  <si>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</si>
  <si>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</si>
  <si>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</si>
  <si>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</si>
  <si>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</si>
  <si>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0653</t>
  </si>
  <si>
    <t>Výměníkové stanice Brno - Střed</t>
  </si>
  <si>
    <t>Stavba</t>
  </si>
  <si>
    <t>Stavební objekt</t>
  </si>
  <si>
    <t>02</t>
  </si>
  <si>
    <t>Masná 5</t>
  </si>
  <si>
    <t>R023065302</t>
  </si>
  <si>
    <t>D.1.4.1 - Výměníková stanice - technologie</t>
  </si>
  <si>
    <t>R0230653021</t>
  </si>
  <si>
    <t>D.1.4.2 - Výměníková stanice - MaR</t>
  </si>
  <si>
    <t>Celkem za stavbu</t>
  </si>
  <si>
    <t>CZK</t>
  </si>
  <si>
    <t>#POPS</t>
  </si>
  <si>
    <t>Popis stavby: 0653 - Výměníkové stanice Brno - Střed</t>
  </si>
  <si>
    <t>#POPO</t>
  </si>
  <si>
    <t>Popis objektu: 02 - Masná 5</t>
  </si>
  <si>
    <t>#POPR</t>
  </si>
  <si>
    <t>Popis rozpočtu: R023065302 - D.1.4.1 - Výměníková stanice - technologie</t>
  </si>
  <si>
    <t>Popis rozpočtu: R0230653021 - D.1.4.2 - Výměníková stanice - MaR</t>
  </si>
  <si>
    <t>Rekapitulace dílů</t>
  </si>
  <si>
    <t>Typ dílu</t>
  </si>
  <si>
    <t>01-51</t>
  </si>
  <si>
    <t>Periferie vstupní</t>
  </si>
  <si>
    <t>01-52</t>
  </si>
  <si>
    <t>Periferie výstupní</t>
  </si>
  <si>
    <t>01-53</t>
  </si>
  <si>
    <t>Rozvaděč</t>
  </si>
  <si>
    <t>01-54</t>
  </si>
  <si>
    <t>Montážní materiál</t>
  </si>
  <si>
    <t>18-80</t>
  </si>
  <si>
    <t>Ostatní služby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</si>
  <si>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</si>
  <si>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</si>
  <si>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</si>
  <si>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</si>
  <si>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</si>
  <si>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</si>
  <si>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</si>
  <si>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</si>
  <si>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19-55</t>
  </si>
  <si>
    <t>Inženýring</t>
  </si>
  <si>
    <t>19-56</t>
  </si>
  <si>
    <t>Vizualizace</t>
  </si>
  <si>
    <t>19-57</t>
  </si>
  <si>
    <t>Projekční práce</t>
  </si>
  <si>
    <t>61</t>
  </si>
  <si>
    <t>Upravy povrchů vnitřní</t>
  </si>
  <si>
    <t>98</t>
  </si>
  <si>
    <t>Demolice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</si>
  <si>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</si>
  <si>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</si>
  <si>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</si>
  <si>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</si>
  <si>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</si>
  <si>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</si>
  <si>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</si>
  <si>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</si>
  <si>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</si>
  <si>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</si>
  <si>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</si>
  <si>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</si>
  <si>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M22</t>
  </si>
  <si>
    <t>Montáž sdělovací a zabezp. techniky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</si>
  <si>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</si>
  <si>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</si>
  <si>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</si>
  <si>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</si>
  <si>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</si>
  <si>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</si>
  <si>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</si>
  <si>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</si>
  <si>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</si>
  <si>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</si>
  <si>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</si>
  <si>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</si>
  <si>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</si>
  <si>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</si>
  <si>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</si>
  <si>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</si>
  <si>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</si>
  <si>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</si>
  <si>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</si>
  <si>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</si>
  <si>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</si>
  <si>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</si>
  <si>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</si>
  <si>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</si>
  <si>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</si>
  <si>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</si>
  <si>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</si>
  <si>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</si>
  <si>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</si>
  <si>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</si>
  <si>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713400811R00</t>
  </si>
  <si>
    <t>Odstranění tepelné izolace potrubí oplechování  potrubí</t>
  </si>
  <si>
    <t>m2</t>
  </si>
  <si>
    <t>800-713</t>
  </si>
  <si>
    <t>RTS 23/ I</t>
  </si>
  <si>
    <t>Práce</t>
  </si>
  <si>
    <t>POL1_</t>
  </si>
  <si>
    <t>Odstranění oplechování coby povrchové úpravy tepelné izolace potrubí.</t>
  </si>
  <si>
    <t>POP</t>
  </si>
  <si>
    <t>713400821R00</t>
  </si>
  <si>
    <t>Odstranění tepelné izolace potrubí pásy nebo foĺiemi  potrubí</t>
  </si>
  <si>
    <t>724311811R00</t>
  </si>
  <si>
    <t>Demontáž tlakových nádrží do 300 litrů</t>
  </si>
  <si>
    <t>soubor</t>
  </si>
  <si>
    <t>800-721</t>
  </si>
  <si>
    <t>731321812R00</t>
  </si>
  <si>
    <t>Demontáž přetlakového pojišťovacího zařízení nízkotlakých parních kotlů s jednou nádobou, obsahu  30 l, DN 65</t>
  </si>
  <si>
    <t>kus</t>
  </si>
  <si>
    <t>800-731</t>
  </si>
  <si>
    <t>nízkotlakých parních kotlů s jednoduchou nádobou</t>
  </si>
  <si>
    <t>SPI</t>
  </si>
  <si>
    <t>732221812R00</t>
  </si>
  <si>
    <t>Demontáž výměníků tepla protiproudých s vložkami tvar U  o výhřevné ploše  přes 2,5 do 6,3 m2</t>
  </si>
  <si>
    <t>732420812R00</t>
  </si>
  <si>
    <t>Demontáž čerpadel oběhových spirálních(do potrubí) DN 40</t>
  </si>
  <si>
    <t>733110808R00</t>
  </si>
  <si>
    <t>Demontáž potrubí z ocelových trubek závitových přes 32 do DN 50</t>
  </si>
  <si>
    <t>m</t>
  </si>
  <si>
    <t>734100811R00</t>
  </si>
  <si>
    <t>Demontáž přírubových armatur se dvěma přírubami, do DN 50</t>
  </si>
  <si>
    <t>909      R00</t>
  </si>
  <si>
    <t>Hzs-nezmeritelne stavebni prace</t>
  </si>
  <si>
    <t>h</t>
  </si>
  <si>
    <t>998713201R00</t>
  </si>
  <si>
    <t>Přesun hmot pro izolace tepelné v objektech výšky do 6 m</t>
  </si>
  <si>
    <t>50 m vodorovně</t>
  </si>
  <si>
    <t>998731201R00</t>
  </si>
  <si>
    <t>Přesun hmot pro kotelny umístěné ve výšce (hloubce) do 6 m</t>
  </si>
  <si>
    <t>vodorovně do 50 m</t>
  </si>
  <si>
    <t>998733201R00</t>
  </si>
  <si>
    <t>Přesun hmot pro rozvody potrubí v objektech výšky do 6 m</t>
  </si>
  <si>
    <t>998734201R00</t>
  </si>
  <si>
    <t>Přesun hmot pro armatury v objektech výšky do 6 m</t>
  </si>
  <si>
    <t>979081111RT2</t>
  </si>
  <si>
    <t>Odvoz suti a vybouraných hmot na skládku do 1 km</t>
  </si>
  <si>
    <t>t</t>
  </si>
  <si>
    <t>801-3</t>
  </si>
  <si>
    <t>Včetně naložení na dopravní prostředek a složení na skládku, bez poplatku za skládku.</t>
  </si>
  <si>
    <t>713381111R00</t>
  </si>
  <si>
    <t>Montáž tepelné izolace těles - speciální snímat. turbín, odběrů, armatur nebo těles s izol. výplní do rabic. tkaniva vyztuž. tvar. OK s vložkou z Al fólie v ochran. černém šestih. pletivu</t>
  </si>
  <si>
    <t>Včetně pomocného lešení o výšce podlahy do 1900 mm a pro zatížení do 1,5 kPa.</t>
  </si>
  <si>
    <t>713491111R00</t>
  </si>
  <si>
    <t>Izolace tepelné potrubí a ohybů - doplňky montáž oplechování (plech ve specifikaci)  pevného, potrubí</t>
  </si>
  <si>
    <t>713492521R00</t>
  </si>
  <si>
    <t>Izolace tepelné potrubí a ohybů - doplňky parotěsná zábrana   hliníkovou fólií obalovanou s nánosem polyetylénu, potrubí</t>
  </si>
  <si>
    <t>Indiv</t>
  </si>
  <si>
    <t>722182001RT1</t>
  </si>
  <si>
    <t>Montáž tepelné izolace potrubí samolepicí spoj nebo rychlouzávěr, do DN 25</t>
  </si>
  <si>
    <t>Odkaz na mn. položky pořadí 43 : 10,00000</t>
  </si>
  <si>
    <t>VV</t>
  </si>
  <si>
    <t>722182004RT1</t>
  </si>
  <si>
    <t>Montáž tepelné izolace potrubí samolepicí spoj nebo rychlouzávěr, přes DN 25 do DN 40</t>
  </si>
  <si>
    <t>Odkaz na mn. položky pořadí 44 : 47,00000</t>
  </si>
  <si>
    <t>722182006RT1</t>
  </si>
  <si>
    <t>Montáž tepelné izolace potrubí samolepicí spoj nebo rychlouzávěr, přes DN 40 do DN 80</t>
  </si>
  <si>
    <t>Odkaz na mn. položky pořadí 41 : 4,00000</t>
  </si>
  <si>
    <t>Odkaz na mn. položky pořadí 42 : 10,00000</t>
  </si>
  <si>
    <t>Odkaz na mn. položky pořadí 16 : 8,80000</t>
  </si>
  <si>
    <t>Odkaz na mn. položky pořadí 18 : 10,00000</t>
  </si>
  <si>
    <t>Odkaz na mn. položky pořadí 19 : 47,00000</t>
  </si>
  <si>
    <t>Odkaz na mn. položky pořadí 20 : 4,00000</t>
  </si>
  <si>
    <t>Odkaz na mn. položky pořadí 21 : 10,00000</t>
  </si>
  <si>
    <t>28378001R</t>
  </si>
  <si>
    <t>izolace armatur a zařízení pro uzavírací ventil; DN 15 mm; max. teplota izol. povrchu 150 °C; tepelná vodivost 0,0363 W/mK</t>
  </si>
  <si>
    <t>SPCM</t>
  </si>
  <si>
    <t>Specifikace</t>
  </si>
  <si>
    <t>POL3_</t>
  </si>
  <si>
    <t>28378005R</t>
  </si>
  <si>
    <t>izolace armatur a zařízení pro uzavírací ventil; DN 40 mm; max. teplota izol. povrchu 150 °C; tepelná vodivost 0,0363 W/mK</t>
  </si>
  <si>
    <t>28378006R</t>
  </si>
  <si>
    <t>izolace armatur a zařízení pro uzavírací ventil; DN 50 mm; max. teplota izol. povrchu 150 °C; tepelná vodivost 0,0363 W/mK</t>
  </si>
  <si>
    <t>28378187R</t>
  </si>
  <si>
    <t>izolace armatur a zařízení pro uzavírací klapku bezpřírubovou; DN 65 mm; max. teplota izol. povrchu 150 °C; tepelná vodivost 0,0363 W/mK</t>
  </si>
  <si>
    <t>631547014R</t>
  </si>
  <si>
    <t>pouzdro potrubní řezané; minerální vlákno; povrchová úprava Al fólie se skelnou mřížkou; vnitřní průměr 28,0 mm; tl. izolace 20,0 mm; provozní teplota  do 250 °C; tepelná vodivost (10°C) 0,0330 W/mK; tepelná vodivost (50°C) 0,037 W/mK</t>
  </si>
  <si>
    <t>631547218R</t>
  </si>
  <si>
    <t>pouzdro potrubní řezané; minerální vlákno; povrchová úprava Al fólie se skelnou mřížkou; vnitřní průměr 54,0 mm; tl. izolace 40,0 mm; provozní teplota  do 250 °C; tepelná vodivost (10°C) 0,0330 W/mK; tepelná vodivost (50°C) 0,037 W/mK</t>
  </si>
  <si>
    <t>631547322R</t>
  </si>
  <si>
    <t>pouzdro potrubní řezané; minerální vlákno; povrchová úprava Al fólie se skelnou mřížkou; vnitřní průměr 76,0 mm; tl. izolace 50,0 mm; provozní teplota  do 250 °C; tepelná vodivost (10°C) 0,0330 W/mK; tepelná vodivost (50°C) 0,037 W/mK</t>
  </si>
  <si>
    <t>631547422R</t>
  </si>
  <si>
    <t>pouzdro potrubní řezané; minerální vlákno; povrchová úprava Al fólie se skelnou mřížkou; vnitřní průměr 76,0 mm; tl. izolace 60,0 mm; provozní teplota  do 250 °C; tepelná vodivost (10°C) 0,0330 W/mK; tepelná vodivost (50°C) 0,037 W/mK</t>
  </si>
  <si>
    <t>Přesun hmot</t>
  </si>
  <si>
    <t>POL7_</t>
  </si>
  <si>
    <t>732111132R00</t>
  </si>
  <si>
    <t>Rozdělovače a sběrače včetně dodávky (výroby) těles  tělesa rozdělovačů a sběračů o délce 1 m, DN 125</t>
  </si>
  <si>
    <t>Včetně tělesa základní délky 1 m, dna a odvodňovacího hrdla.</t>
  </si>
  <si>
    <t>732229642R00</t>
  </si>
  <si>
    <t>Montáž výměníků tepla montáž výměníků tepla vlásenkových, dvouchodých PN 0,6/1,6 DN 400 - výhřevná plocha 12,5 m2</t>
  </si>
  <si>
    <t>Odkaz na mn. položky pořadí 40 : 1,00000</t>
  </si>
  <si>
    <t>732339105R00</t>
  </si>
  <si>
    <t>Nádoby expanzní tlakové Montáž nádob expanzních tlakových o obsahu 80 l</t>
  </si>
  <si>
    <t>Hodnota z bývalého odkazu. : 1</t>
  </si>
  <si>
    <t>732421311T00</t>
  </si>
  <si>
    <t>Čerpadla teplovodní Montáž čerpadel teplovodních oběhových spirálních DN 40</t>
  </si>
  <si>
    <t>Vlastní</t>
  </si>
  <si>
    <t>732429113R00</t>
  </si>
  <si>
    <t>Čerpadla teplovodní Montáž čerpadel teplovodních oběhových spirálních DN 50</t>
  </si>
  <si>
    <t>Odkaz na mn. položky pořadí 35 : 1,00000</t>
  </si>
  <si>
    <t>738129411R00</t>
  </si>
  <si>
    <t>Příslušenství solárních panelů expanzní nádoby  , objem 8 l, PN 10, včetně dodávky materiálu</t>
  </si>
  <si>
    <t>998732201R00</t>
  </si>
  <si>
    <t>Přesun hmot pro strojovny v objektech výšky do 6 m</t>
  </si>
  <si>
    <t>48432300R</t>
  </si>
  <si>
    <t>výměník tepla trubkový typ pára/voda; d = 324 mm; výhř.plocha 6,3 m2; přetlak 16/6 nebo 16/16 bar; pro teploty 200/200 °C</t>
  </si>
  <si>
    <t>484323318R</t>
  </si>
  <si>
    <t>výměník tepla deskový pájený; průmyslové a komerční chlazení a vytápění, příprava teplé vody; skládá se ze svazku profilovaných lisovaných desek; počet desek výměníku 30; v = 324 mm; š = 96,0 mm; hloubka 44 mm; připojení 4 x 1"; materiál desek nerez, připojení nerez; pájecí materiál měď; provozní teplota -160 až 175 °C; max. průtok 8,6 m3/hod (médium voda)</t>
  </si>
  <si>
    <t>723110208R00</t>
  </si>
  <si>
    <t>Potrubí z trubek černých spojovaných na závit běžných, DN 65</t>
  </si>
  <si>
    <t>Potrubí včetně tvarovek a zednických výpomocí.</t>
  </si>
  <si>
    <t>733111108R00</t>
  </si>
  <si>
    <t>Potrubí z trubek závitových ocelových bezešvých, běžných, nízkotlaké, DN 50</t>
  </si>
  <si>
    <t>733111113R00</t>
  </si>
  <si>
    <t>Potrubí z trubek závitových ocelových bezešvých, běžných, v kotelnách a strojovnách, DN 15</t>
  </si>
  <si>
    <t>733111117R00</t>
  </si>
  <si>
    <t>Potrubí z trubek závitových ocelových bezešvých, běžných, v kotelnách a strojovnách, DN 40</t>
  </si>
  <si>
    <t>733141102R00</t>
  </si>
  <si>
    <t>Odvzdušňovací nádoby a stříšky včetně dodávky materiálu  odvzdušňovací nádobky z trub.ocelových do DN 50</t>
  </si>
  <si>
    <t>733190225R00a</t>
  </si>
  <si>
    <t>Tlaková zkouška ocelového hladkého potrubí</t>
  </si>
  <si>
    <t>Kalkul</t>
  </si>
  <si>
    <t>Včetně dodávky vody, uzavření a zabezpečení konců potrubí.</t>
  </si>
  <si>
    <t>12731001R</t>
  </si>
  <si>
    <t>Trubka ocelová spoj: lisovaný; potrubí: jednovrstvé; materiál: korozivzdorná ocel; značka: 1.4521; DN = 10; de = 15,0 mm; s = 1,0 mm; PN 16; teplota média do 110 °C</t>
  </si>
  <si>
    <t>722231161R00</t>
  </si>
  <si>
    <t>Ventil vodovodní, pojistný, pružinový, litinový,  , DN 15, PN 16, včetně dodávky materiálu</t>
  </si>
  <si>
    <t>722235521R00</t>
  </si>
  <si>
    <t>Filtr vodovodní, mosazný, vnitřní-vnitřní závit , DN 15, PN 20, včetně dodávky materiálu</t>
  </si>
  <si>
    <t>723233147R00</t>
  </si>
  <si>
    <t>Ventil solenoidový EV-001, mosazný, závit vnitřní-vnitřní, DN 15, PN 5, včetně dodávky materiálu</t>
  </si>
  <si>
    <t>723235112R00</t>
  </si>
  <si>
    <t>Kohout kulový  , mosazný, závit vnitřní-vnitřní, DN 20, PN 8, včetně dodávky materiálu</t>
  </si>
  <si>
    <t>734109213R00</t>
  </si>
  <si>
    <t>Montáž přírubových armatur se dvěma přírubami, PN 1,6, DN 40, bez dodávky materiálu</t>
  </si>
  <si>
    <t>Odkaz na mn. položky pořadí 55 : 2,00000</t>
  </si>
  <si>
    <t>Odkaz na mn. položky pořadí 63 : 2,00000</t>
  </si>
  <si>
    <t>Odkaz na mn. položky pořadí 64 : 1,00000</t>
  </si>
  <si>
    <t>Odkaz na mn. položky pořadí 66 : 4,00000</t>
  </si>
  <si>
    <t>Odkaz na mn. položky pořadí 67 : 2,00000</t>
  </si>
  <si>
    <t>Odkaz na mn. položky pořadí 71 : 1,00000</t>
  </si>
  <si>
    <t>Odkaz na mn. položky pořadí 70 : 1,00000</t>
  </si>
  <si>
    <t>734109311R00</t>
  </si>
  <si>
    <t>Montáž přírubových armatur se dvěma přírubami, PN 2,5, PN 4,0, DN 15, bez dodávky materiálu</t>
  </si>
  <si>
    <t>Odkaz na mn. položky pořadí 49 : 1,00000</t>
  </si>
  <si>
    <t>Odkaz na mn. položky pořadí 50 : 1,00000</t>
  </si>
  <si>
    <t>Odkaz na mn. položky pořadí 51 : 1,00000</t>
  </si>
  <si>
    <t>Odkaz na mn. položky pořadí 52 : 1,00000</t>
  </si>
  <si>
    <t>Odkaz na mn. položky pořadí 59 : 1,00000</t>
  </si>
  <si>
    <t>Odkaz na mn. položky pořadí 65 : 1,00000</t>
  </si>
  <si>
    <t>Odkaz na mn. položky pořadí 68 : 8,00000</t>
  </si>
  <si>
    <t>734235125R00</t>
  </si>
  <si>
    <t>Kohout kulový, mosazný, DN 40, PN 35, vnitřní-vnitřní, včetně dodávky materiálu</t>
  </si>
  <si>
    <t>Odkaz na mn. položky pořadí 57 : 6,00000</t>
  </si>
  <si>
    <t>Odkaz na mn. položky pořadí 62 : 4,00000</t>
  </si>
  <si>
    <t>734413142R002</t>
  </si>
  <si>
    <t>Teploměr 120, D 100 / dl.jímky 50 mm, vč MTZ</t>
  </si>
  <si>
    <t>734419123R0011</t>
  </si>
  <si>
    <t>Montáž kompaktního měřiče tepla přírubového do DN 40</t>
  </si>
  <si>
    <t>73453701</t>
  </si>
  <si>
    <t>Omezovací clonka dn 15</t>
  </si>
  <si>
    <t>- dodávka Teplárny Brno</t>
  </si>
  <si>
    <t>319501001Rb52T</t>
  </si>
  <si>
    <t>Návarek ocelový 1/2" závitový 150 mm varný černý</t>
  </si>
  <si>
    <t>Bres</t>
  </si>
  <si>
    <t>38822152Rb205T</t>
  </si>
  <si>
    <t>Měřič tepla Enbra SHARKY 775 ultrazvukový hydrometr; DN25(g5/4); Qp 3,5m3; 150°C</t>
  </si>
  <si>
    <t>38841150R</t>
  </si>
  <si>
    <t>tlakoměr standardní; d tlakoměru 160,0 mm; připojení zadní M20x1,5; třída přesnosti 1,6 %</t>
  </si>
  <si>
    <t>42211322R</t>
  </si>
  <si>
    <t>ventil uzavírací PN 40; třmenový; DN 40 mm; V při max.zdv.= 275 mm; L = 200 mm; plocha sedla korozivzdorná ocel; těleso uhlíková ocel; ovládání ručním kolem, řetězovým pohonem, ze stojanu, samočinné; pracovní teplota 200 až 400 ° C; připojení přírubové</t>
  </si>
  <si>
    <t>42211456R</t>
  </si>
  <si>
    <t>ventil regulační PN 40; s úpravou pro připojení servomotoru; DN 40 mm; těleso uhlíková ocel</t>
  </si>
  <si>
    <t>42211680R</t>
  </si>
  <si>
    <t>ventil zpětný PN 40; třmenový, uzavíratelný; DN 15 mm; V při max.zdv.= 170 mm; L = 130 mm; plocha sedla korozivzdorná ocel; těleso uhlíková ocel; ovládání ručním kolem; připojení přírubové</t>
  </si>
  <si>
    <t>42214700R</t>
  </si>
  <si>
    <t>ventil uzavírací PN 16; třmenový; DN 50 mm; V při max.zdv.= 255 mm; L = 230 mm; plocha sedla korozivzdorná ocel; těleso šedá litina; ovládání ručním kolem, řetězovým pohonem, ze stojanu; pracovní teplota 120 až 300 ° C; připojení přírubové</t>
  </si>
  <si>
    <t>42215313R</t>
  </si>
  <si>
    <t>ventil uzavírací PN 40; třmenový; DN 65 mm; V při max.zdv.= 345 mm; L = 290 mm; plocha sedla korozivzdorná ocel; těleso uhlíková ocel; ovládání ručním kolem, řetězovým pohonem, ze stojanu; pracovní teplota 200 až 400 ° C; připojení přírubové</t>
  </si>
  <si>
    <t>4223170102R</t>
  </si>
  <si>
    <t>kohout kulový uzavírací armatura; přivařovací; pro vodu; PN 40; DN 15; L = 210 mm; ovládání jednoramennou pákou; průměr vrtání koule 10 mm; nevhodné k regulaci</t>
  </si>
  <si>
    <t>48488030R</t>
  </si>
  <si>
    <t>armatura směšovací provedení třícestné; ovládání ruční; připojení navařovací; max tlak 6 MPa; max teplota 110 °C; úhel otočení 90 °; d 25 mm; ocel</t>
  </si>
  <si>
    <t>5513802102R</t>
  </si>
  <si>
    <t>filtr šikmý, přírubový; DN 40 mm; síto chromniklová ocel; velikost ok 0,75 mm; kvs 35,00</t>
  </si>
  <si>
    <t>5513803023R</t>
  </si>
  <si>
    <t>regulátor tlakové diference přímý; závit vnitřní; DN 32 mm; 400 až 4 500 l/h</t>
  </si>
  <si>
    <t>011</t>
  </si>
  <si>
    <t>konstrukce pomocné zámečnické ( závěsy, podpěry)</t>
  </si>
  <si>
    <t>Subdodavatel</t>
  </si>
  <si>
    <t>POL11_1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</si>
  <si>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</si>
  <si>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</si>
  <si>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</si>
  <si>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</si>
  <si>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222611231R00</t>
  </si>
  <si>
    <t xml:space="preserve">Zapojení napájení a ovládání motorů, čerpadel, ventilátorů, 1f, exter. ovládání, poruch, do 1 kW </t>
  </si>
  <si>
    <t>R_3049922T00</t>
  </si>
  <si>
    <t>Vedení projektu a účast zástupců dodavatele na Kontrolních dnech a s tím spojené plněné úkolů</t>
  </si>
  <si>
    <t>POL1_1</t>
  </si>
  <si>
    <t>R_3049929T00</t>
  </si>
  <si>
    <t>Zpracování Dílenské, Výrobní a Montážní projektové dokumentace</t>
  </si>
  <si>
    <t>R_3049930T00</t>
  </si>
  <si>
    <t>Opatření v oblasti BOZP a PO v průběhu realizace</t>
  </si>
  <si>
    <t>R_3049931T00</t>
  </si>
  <si>
    <t>Zřízení, provoz a likvidace zařízení staveniště vč spotřebovaných energií</t>
  </si>
  <si>
    <t>R_3049933T00</t>
  </si>
  <si>
    <t>Pravidelný úklid staveniště vč.závěrečného úklidu</t>
  </si>
  <si>
    <t>904      R02</t>
  </si>
  <si>
    <t>Hzs-zkousky v ramci montaz.praci, Topná zkouška</t>
  </si>
  <si>
    <t xml:space="preserve">hod   </t>
  </si>
  <si>
    <t>Prav.M</t>
  </si>
  <si>
    <t>HZS</t>
  </si>
  <si>
    <t>POL10_</t>
  </si>
  <si>
    <t>SUM</t>
  </si>
  <si>
    <t>END</t>
  </si>
  <si>
    <t>Pol__0009</t>
  </si>
  <si>
    <t>Jímka havarijní termostat pro 135mm, havarijní ternostat kapilárový 60-110C</t>
  </si>
  <si>
    <t>ks</t>
  </si>
  <si>
    <t>KP81-80-150</t>
  </si>
  <si>
    <t>Havarijní termostat do jímky  80 - 150°C, kapilára 2m, IP33, vystup beznapetovy  prepínací kontakt,, s man. resetem,  IP 43,  Zatízení 250V AC, 6 (2,5) A</t>
  </si>
  <si>
    <t>POL3_0</t>
  </si>
  <si>
    <t>KPI35 -0.2-8.0</t>
  </si>
  <si>
    <t>Tlak. spínač KPI -0.2 až 8.0 Bar, G1/4, IP33,</t>
  </si>
  <si>
    <t>SZ4</t>
  </si>
  <si>
    <t>Snímač hladiny zaplavení, relé výstup 24VAC/6A, napájení 24VAC/DC</t>
  </si>
  <si>
    <t>VF20A</t>
  </si>
  <si>
    <t>Snímač teploty příložný, NTC20k, 0...110°C, IP30</t>
  </si>
  <si>
    <t>VF20T</t>
  </si>
  <si>
    <t>Jímkový snímač teploty R 1/2" 135mm, NTC20k,  -25...130°C</t>
  </si>
  <si>
    <t>x</t>
  </si>
  <si>
    <t>Jímka 1/2" pro 135mm</t>
  </si>
  <si>
    <t>AN-08</t>
  </si>
  <si>
    <t>Samolepící GSM anténa 900 / 1800 MHz</t>
  </si>
  <si>
    <t>GD-04</t>
  </si>
  <si>
    <t>GSM ústředna pro přenos do GSM</t>
  </si>
  <si>
    <t>GD-04A</t>
  </si>
  <si>
    <t>Zálohový modul k GSM ústředně 12V</t>
  </si>
  <si>
    <t>LRF24</t>
  </si>
  <si>
    <t>Servopohon  24VAC s havarijní funkcí</t>
  </si>
  <si>
    <t xml:space="preserve">ks    </t>
  </si>
  <si>
    <t>LT-089.05</t>
  </si>
  <si>
    <t>Napájecí zdroj 12V/230V pr oGSM ústřednu</t>
  </si>
  <si>
    <t>RA</t>
  </si>
  <si>
    <t>Úprava rozvaděč RA  - připojení GSM,, pomocná relé, pomocnéh kontakty, stykače, zásuvky atp., pomocná relé,  svorky, kabelové</t>
  </si>
  <si>
    <t>průchodky,  přístroje se zkratovou odolností 10kA</t>
  </si>
  <si>
    <t>Pol__0021</t>
  </si>
  <si>
    <t>Kabel silový s Cu jádrem 750 V CYKY 5 x 2,5 mm2</t>
  </si>
  <si>
    <t>Pol__0020</t>
  </si>
  <si>
    <t>Kabel silový s Cu jádrem 750 V CYKY 5 x 1,5 mm2</t>
  </si>
  <si>
    <t xml:space="preserve">m     </t>
  </si>
  <si>
    <t>Pol__0024</t>
  </si>
  <si>
    <t>Kabel sdělovací s Cu jádrem JYTY 7 x 1 mm</t>
  </si>
  <si>
    <t>Pol__0025</t>
  </si>
  <si>
    <t>CYSY 2x0,75</t>
  </si>
  <si>
    <t>Pol__0036</t>
  </si>
  <si>
    <t>Zásuvka 230V nástěnná, komplet VDT</t>
  </si>
  <si>
    <t>1220HFPP</t>
  </si>
  <si>
    <t>Trubka ohebná - pr.20mm, 750N</t>
  </si>
  <si>
    <t>34111030</t>
  </si>
  <si>
    <t>Kabel silový s Cu jádrem 750 V CYKY 3 x 1,5 mm2</t>
  </si>
  <si>
    <t>34121550</t>
  </si>
  <si>
    <t>Kabel sdělovací s Cu jádrem JYTY 2 x 1 mm</t>
  </si>
  <si>
    <t>34121554</t>
  </si>
  <si>
    <t>Kabel sdělovací s Cu jádrem JYTY 4 x 1 mm</t>
  </si>
  <si>
    <t>34121570.A</t>
  </si>
  <si>
    <t>Kabel sdělovací  J-Y(ST)-Y 2x2x0,8</t>
  </si>
  <si>
    <t>4020LA</t>
  </si>
  <si>
    <t>Trubka tuhá PVC 750N délka 3 m barva tmavě šedá vč. příchytky, 20mm</t>
  </si>
  <si>
    <t>4032LA</t>
  </si>
  <si>
    <t>Trubka tuhá PVC 750N délka 3 m barva tmavě šedá vč. příchytky, 32mm</t>
  </si>
  <si>
    <t>KECK5003</t>
  </si>
  <si>
    <t>ŽLAB  62/ 50</t>
  </si>
  <si>
    <t>KECK5004</t>
  </si>
  <si>
    <t>ŽLAB 125/ 50</t>
  </si>
  <si>
    <t>KECK5023</t>
  </si>
  <si>
    <t>VÍKO  62</t>
  </si>
  <si>
    <t>KECK5024</t>
  </si>
  <si>
    <t>VÍKO 125</t>
  </si>
  <si>
    <t>KECK5112</t>
  </si>
  <si>
    <t>NOSNÍK  62</t>
  </si>
  <si>
    <t>KECK5113</t>
  </si>
  <si>
    <t>NOSNÍK 125</t>
  </si>
  <si>
    <t>KECV0269</t>
  </si>
  <si>
    <t>CY 6 ZEL/ŽL</t>
  </si>
  <si>
    <t>KECH1732</t>
  </si>
  <si>
    <t>Svorka zemnící</t>
  </si>
  <si>
    <t>S9993</t>
  </si>
  <si>
    <t>Podružný materiál</t>
  </si>
  <si>
    <t>900RT1</t>
  </si>
  <si>
    <t>Hzs - nezmeřitelné práce   čl.17-1a, Práce v tarifní třídě 4</t>
  </si>
  <si>
    <t>Pol__0070</t>
  </si>
  <si>
    <t>Hzs - nezmeřitelné práce   čl.17-1a, Práce v tarifní třídě 6 demontáže</t>
  </si>
  <si>
    <t>hod</t>
  </si>
  <si>
    <t>POL10_0</t>
  </si>
  <si>
    <t>930T00</t>
  </si>
  <si>
    <t>Hzs - doprava osob</t>
  </si>
  <si>
    <t>km</t>
  </si>
  <si>
    <t>Pol__0047</t>
  </si>
  <si>
    <t>Mtz Kabel silový s Cu jádrem 750 V CYKY 5 x 2,5 mm2</t>
  </si>
  <si>
    <t>Pol__0046</t>
  </si>
  <si>
    <t>Mtz Kabel silový s Cu jádrem 750 V CYKY 5 x 1,5 mm2</t>
  </si>
  <si>
    <t>Pol__0045</t>
  </si>
  <si>
    <t>Mtz Kabel silový s Cu jádrem 750 V CYKY 3 x 1,5 mm2</t>
  </si>
  <si>
    <t>Pol__0051</t>
  </si>
  <si>
    <t>Mtz CYSY 2x0,75</t>
  </si>
  <si>
    <t>360520002T00</t>
  </si>
  <si>
    <t>Mtz servopohonu pro ventil - el.připojení</t>
  </si>
  <si>
    <t>motory a čerp 4</t>
  </si>
  <si>
    <t>Mtz čerpadla bez FM do 4 KW</t>
  </si>
  <si>
    <t>Pol__0042</t>
  </si>
  <si>
    <t>Mtz Trubka ohebná - pr.20mm, 750N</t>
  </si>
  <si>
    <t>Pol__0043</t>
  </si>
  <si>
    <t>Mtz Trubka tuhá PVC 750N délka 3 m barva tmavě šedá vč. příchytky, 20mm</t>
  </si>
  <si>
    <t>Pol__0044</t>
  </si>
  <si>
    <t>Mtz Trubka tuhá PVC 750N délka 3 m barva tmavě šedá vč. příchytky, 32mm</t>
  </si>
  <si>
    <t>Pol__0048</t>
  </si>
  <si>
    <t>Mtz Kabel sdělovací s Cu jádrem JYTY 2 x 1 mm</t>
  </si>
  <si>
    <t>Pol__0049</t>
  </si>
  <si>
    <t>Mtz Kabel sdělovací s Cu jádrem JYTY 4 x 1 mm</t>
  </si>
  <si>
    <t>Pol__0050</t>
  </si>
  <si>
    <t>Mtz Kabel sdělovací s Cu jádrem JYTY 7 x 1 mm</t>
  </si>
  <si>
    <t>Pol__0052</t>
  </si>
  <si>
    <t>Mtz Kabel sdělovací  J-Y(ST)-Y 2x2x0,8</t>
  </si>
  <si>
    <t>Pol__0053</t>
  </si>
  <si>
    <t>Mtz ŽLAB  62/ 50</t>
  </si>
  <si>
    <t>Pol__0054</t>
  </si>
  <si>
    <t>Mtz ŽLAB 125/ 50</t>
  </si>
  <si>
    <t>Pol__0055</t>
  </si>
  <si>
    <t>Mtz CY   6    ZEL/ŽL</t>
  </si>
  <si>
    <t>Pol__0056</t>
  </si>
  <si>
    <t>Mtz svorka zemnící</t>
  </si>
  <si>
    <t>Pol__0065</t>
  </si>
  <si>
    <t>Mtz GSM modulu</t>
  </si>
  <si>
    <t>Mtz jímka 1/2" pro 135mm</t>
  </si>
  <si>
    <t>R-položka</t>
  </si>
  <si>
    <t>POL12_0</t>
  </si>
  <si>
    <t>MTZ. SZ4</t>
  </si>
  <si>
    <t>Mtz Snímač hladiny zaplavení, relé výstup 24VAC/6A, napájení 24VAC/DC</t>
  </si>
  <si>
    <t>MTZ. VF20A</t>
  </si>
  <si>
    <t>Mtz Snímač teploty příložný, NTC20k, 0...110°C, IP30</t>
  </si>
  <si>
    <t>1</t>
  </si>
  <si>
    <t>Drobné montážní práce</t>
  </si>
  <si>
    <t>746211110R00</t>
  </si>
  <si>
    <t>Ukonceni vodicu v rozvadeci-2,5 mm2</t>
  </si>
  <si>
    <t>Pol__0057</t>
  </si>
  <si>
    <t>Pol__0063</t>
  </si>
  <si>
    <t>Demontáž stávajících kabelových tras</t>
  </si>
  <si>
    <t>Pol__0064</t>
  </si>
  <si>
    <t>Demontáž stávající kabeláže</t>
  </si>
  <si>
    <t>Pol__0066</t>
  </si>
  <si>
    <t>Demontáž připojení čerpadla</t>
  </si>
  <si>
    <t>Pol__0067</t>
  </si>
  <si>
    <t>Demontáž plovákový snímač kondenzátu</t>
  </si>
  <si>
    <t>Pol__0068</t>
  </si>
  <si>
    <t>Demontáž snímače teploty</t>
  </si>
  <si>
    <t>Pol__0069</t>
  </si>
  <si>
    <t>Demontáž malé rozvodnice</t>
  </si>
  <si>
    <t>923T00</t>
  </si>
  <si>
    <t>Hzs - zaučení obsluhy</t>
  </si>
  <si>
    <t>Ověření MaR</t>
  </si>
  <si>
    <t>Ověření funkčnosti stavajicího zařízení</t>
  </si>
  <si>
    <t>kpl</t>
  </si>
  <si>
    <t>Oživ MaR</t>
  </si>
  <si>
    <t>Oživení, odladění syst. MaR</t>
  </si>
  <si>
    <t>d.bod</t>
  </si>
  <si>
    <t>101100111T01</t>
  </si>
  <si>
    <t>Uživatelský software pro DDC</t>
  </si>
  <si>
    <t>901T00</t>
  </si>
  <si>
    <t>Hzs - práce aplikačního programátora-příprava ke, komplexní zkoušce</t>
  </si>
  <si>
    <t>904R00</t>
  </si>
  <si>
    <t>Hzs - zkousky v ramci montaz.praci, zkušební provoz</t>
  </si>
  <si>
    <t>905R01</t>
  </si>
  <si>
    <t>Hzs - revize provoz.souboru a st.obj., Revize</t>
  </si>
  <si>
    <t>925T00</t>
  </si>
  <si>
    <t>Hzs - spolupráce s revizním technikem</t>
  </si>
  <si>
    <t>kompl vyz</t>
  </si>
  <si>
    <t>Účast na komplexním vyzkoušení</t>
  </si>
  <si>
    <t>Pol__0081</t>
  </si>
  <si>
    <t>Hzs - zjištění stávajícího stavu</t>
  </si>
  <si>
    <t>901R00</t>
  </si>
  <si>
    <t>Hzs - spolupráce s dodavatelem</t>
  </si>
  <si>
    <t>950T00</t>
  </si>
  <si>
    <t>Hzs - Koordinace s ostatními profesemi</t>
  </si>
  <si>
    <t>Pol__0085</t>
  </si>
  <si>
    <t>Parametrizace GSM ústředny</t>
  </si>
  <si>
    <t>921T00</t>
  </si>
  <si>
    <t>Hzs - projekt skutečný stav</t>
  </si>
  <si>
    <t>Drobné úpravy povrchů -stěny, zapravení otvorů,odstranění konstrukcí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</si>
</sst>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oebp4AoEXdeSbvksZUpVnI827YojfwWn4Fy+d+hzC7xX+2fTTagj3fxR57nGesFA4MH26TuIsP6Vj+xmZvwW8A==" saltValue="eD6gA3CrgbQw09jsZJRjI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0"/>
  <sheetViews>
    <sheetView showGridLines="0" topLeftCell="B6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SUMIF(F55:F76,A16,I55:I76)+SUMIF(F55:F76,"PSU",I55:I76)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SUMIF(F55:F76,A17,I55:I76)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SUMIF(F55:F76,A18,I55:I76)</f>
        <v>0</v>
      </c>
      <c r="J18" s="85"/>
    </row>
    <row r="19" spans="1:10" ht="23.25" customHeight="1" x14ac:dyDescent="0.2">
      <c r="A19" s="197" t="s">
        <v>106</v>
      </c>
      <c r="B19" s="38" t="s">
        <v>27</v>
      </c>
      <c r="C19" s="62"/>
      <c r="D19" s="63"/>
      <c r="E19" s="83"/>
      <c r="F19" s="84"/>
      <c r="G19" s="83"/>
      <c r="H19" s="84"/>
      <c r="I19" s="83">
        <f>SUMIF(F55:F76,A19,I55:I76)</f>
        <v>0</v>
      </c>
      <c r="J19" s="85"/>
    </row>
    <row r="20" spans="1:10" ht="23.25" customHeight="1" x14ac:dyDescent="0.2">
      <c r="A20" s="197" t="s">
        <v>107</v>
      </c>
      <c r="B20" s="38" t="s">
        <v>28</v>
      </c>
      <c r="C20" s="62"/>
      <c r="D20" s="63"/>
      <c r="E20" s="83"/>
      <c r="F20" s="84"/>
      <c r="G20" s="83"/>
      <c r="H20" s="84"/>
      <c r="I20" s="83">
        <f>SUMIF(F55:F76,A20,I55:I76)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'02 R023065302 Pol'!AE164+'02 R0230653021 Pol'!AE105</f>
        <v>0</v>
      </c>
      <c r="G39" s="149">
        <f>'02 R023065302 Pol'!AF164+'02 R0230653021 Pol'!AF105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5">
        <v>2</v>
      </c>
      <c r="B40" s="153"/>
      <c r="C40" s="154" t="s">
        <v>46</v>
      </c>
      <c r="D40" s="154"/>
      <c r="E40" s="154"/>
      <c r="F40" s="155"/>
      <c r="G40" s="156"/>
      <c r="H40" s="156"/>
      <c r="I40" s="157"/>
      <c r="J40" s="158"/>
    </row>
    <row r="41" spans="1:10" ht="25.5" customHeight="1" x14ac:dyDescent="0.2">
      <c r="A41" s="135">
        <v>2</v>
      </c>
      <c r="B41" s="153" t="s">
        <v>47</v>
      </c>
      <c r="C41" s="154" t="s">
        <v>48</v>
      </c>
      <c r="D41" s="154"/>
      <c r="E41" s="154"/>
      <c r="F41" s="155">
        <f>'02 R023065302 Pol'!AE164+'02 R0230653021 Pol'!AE105</f>
        <v>0</v>
      </c>
      <c r="G41" s="156">
        <f>'02 R023065302 Pol'!AF164+'02 R0230653021 Pol'!AF105</f>
        <v>0</v>
      </c>
      <c r="H41" s="156"/>
      <c r="I41" s="157">
        <f>F41+G41+H41</f>
        <v>0</v>
      </c>
      <c r="J41" s="158" t="str">
        <f>IF(CenaCelkemVypocet=0,"",I41/CenaCelkemVypocet*100)</f>
        <v/>
      </c>
    </row>
    <row r="42" spans="1:10" ht="25.5" customHeight="1" x14ac:dyDescent="0.2">
      <c r="A42" s="135">
        <v>3</v>
      </c>
      <c r="B42" s="159" t="s">
        <v>49</v>
      </c>
      <c r="C42" s="147" t="s">
        <v>50</v>
      </c>
      <c r="D42" s="147"/>
      <c r="E42" s="147"/>
      <c r="F42" s="160">
        <f>'02 R023065302 Pol'!AE164</f>
        <v>0</v>
      </c>
      <c r="G42" s="150">
        <f>'02 R023065302 Pol'!AF164</f>
        <v>0</v>
      </c>
      <c r="H42" s="150"/>
      <c r="I42" s="151">
        <f>F42+G42+H42</f>
        <v>0</v>
      </c>
      <c r="J42" s="152" t="str">
        <f>IF(CenaCelkemVypocet=0,"",I42/CenaCelkemVypocet*100)</f>
        <v/>
      </c>
    </row>
    <row r="43" spans="1:10" ht="25.5" customHeight="1" x14ac:dyDescent="0.2">
      <c r="A43" s="135">
        <v>3</v>
      </c>
      <c r="B43" s="159" t="s">
        <v>51</v>
      </c>
      <c r="C43" s="147" t="s">
        <v>52</v>
      </c>
      <c r="D43" s="147"/>
      <c r="E43" s="147"/>
      <c r="F43" s="160">
        <f>'02 R0230653021 Pol'!AE105</f>
        <v>0</v>
      </c>
      <c r="G43" s="150">
        <f>'02 R0230653021 Pol'!AF105</f>
        <v>0</v>
      </c>
      <c r="H43" s="150"/>
      <c r="I43" s="151">
        <f>F43+G43+H43</f>
        <v>0</v>
      </c>
      <c r="J43" s="152" t="str">
        <f>IF(CenaCelkemVypocet=0,"",I43/CenaCelkemVypocet*100)</f>
        <v/>
      </c>
    </row>
    <row r="44" spans="1:10" ht="25.5" customHeight="1" x14ac:dyDescent="0.2">
      <c r="A44" s="135"/>
      <c r="B44" s="161" t="s">
        <v>53</v>
      </c>
      <c r="C44" s="162"/>
      <c r="D44" s="162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5">
        <f>SUMIF(A39:A43,"=1",I39:I43)</f>
        <v>0</v>
      </c>
      <c r="J44" s="166">
        <f>SUMIF(A39:A43,"=1",J39:J43)</f>
        <v>0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48" spans="1:10" x14ac:dyDescent="0.2">
      <c r="A48" t="s">
        <v>59</v>
      </c>
      <c r="B48" t="s">
        <v>60</v>
      </c>
    </row>
    <row r="49" spans="1:10" x14ac:dyDescent="0.2">
      <c r="A49" t="s">
        <v>59</v>
      </c>
      <c r="B49" t="s">
        <v>61</v>
      </c>
    </row>
    <row r="52" spans="1:10" ht="15.75" x14ac:dyDescent="0.25">
      <c r="B52" s="177" t="s">
        <v>62</v>
      </c>
    </row>
    <row r="54" spans="1:10" ht="25.5" customHeight="1" x14ac:dyDescent="0.2">
      <c r="A54" s="179"/>
      <c r="B54" s="182" t="s">
        <v>17</v>
      </c>
      <c r="C54" s="182" t="s">
        <v>5</v>
      </c>
      <c r="D54" s="183"/>
      <c r="E54" s="183"/>
      <c r="F54" s="184" t="s">
        <v>63</v>
      </c>
      <c r="G54" s="184"/>
      <c r="H54" s="184"/>
      <c r="I54" s="184" t="s">
        <v>29</v>
      </c>
      <c r="J54" s="184" t="s">
        <v>0</v>
      </c>
    </row>
    <row r="55" spans="1:10" ht="36.75" customHeight="1" x14ac:dyDescent="0.2">
      <c r="A55" s="180"/>
      <c r="B55" s="185" t="s">
        <v>64</v>
      </c>
      <c r="C55" s="186" t="s">
        <v>65</v>
      </c>
      <c r="D55" s="187"/>
      <c r="E55" s="187"/>
      <c r="F55" s="193" t="s">
        <v>24</v>
      </c>
      <c r="G55" s="194"/>
      <c r="H55" s="194"/>
      <c r="I55" s="194">
        <f>'02 R0230653021 Pol'!G8</f>
        <v>0</v>
      </c>
      <c r="J55" s="191" t="str">
        <f>IF(I77=0,"",I55/I77*100)</f>
        <v/>
      </c>
    </row>
    <row r="56" spans="1:10" ht="36.75" customHeight="1" x14ac:dyDescent="0.2">
      <c r="A56" s="180"/>
      <c r="B56" s="185" t="s">
        <v>66</v>
      </c>
      <c r="C56" s="186" t="s">
        <v>67</v>
      </c>
      <c r="D56" s="187"/>
      <c r="E56" s="187"/>
      <c r="F56" s="193" t="s">
        <v>24</v>
      </c>
      <c r="G56" s="194"/>
      <c r="H56" s="194"/>
      <c r="I56" s="194">
        <f>'02 R0230653021 Pol'!G16</f>
        <v>0</v>
      </c>
      <c r="J56" s="191" t="str">
        <f>IF(I77=0,"",I56/I77*100)</f>
        <v/>
      </c>
    </row>
    <row r="57" spans="1:10" ht="36.75" customHeight="1" x14ac:dyDescent="0.2">
      <c r="A57" s="180"/>
      <c r="B57" s="185" t="s">
        <v>68</v>
      </c>
      <c r="C57" s="186" t="s">
        <v>69</v>
      </c>
      <c r="D57" s="187"/>
      <c r="E57" s="187"/>
      <c r="F57" s="193" t="s">
        <v>24</v>
      </c>
      <c r="G57" s="194"/>
      <c r="H57" s="194"/>
      <c r="I57" s="194">
        <f>'02 R0230653021 Pol'!G22</f>
        <v>0</v>
      </c>
      <c r="J57" s="191" t="str">
        <f>IF(I77=0,"",I57/I77*100)</f>
        <v/>
      </c>
    </row>
    <row r="58" spans="1:10" ht="36.75" customHeight="1" x14ac:dyDescent="0.2">
      <c r="A58" s="180"/>
      <c r="B58" s="185" t="s">
        <v>70</v>
      </c>
      <c r="C58" s="186" t="s">
        <v>71</v>
      </c>
      <c r="D58" s="187"/>
      <c r="E58" s="187"/>
      <c r="F58" s="193" t="s">
        <v>24</v>
      </c>
      <c r="G58" s="194"/>
      <c r="H58" s="194"/>
      <c r="I58" s="194">
        <f>'02 R0230653021 Pol'!G25</f>
        <v>0</v>
      </c>
      <c r="J58" s="191" t="str">
        <f>IF(I77=0,"",I58/I77*100)</f>
        <v/>
      </c>
    </row>
    <row r="59" spans="1:10" ht="36.75" customHeight="1" x14ac:dyDescent="0.2">
      <c r="A59" s="180"/>
      <c r="B59" s="185" t="s">
        <v>72</v>
      </c>
      <c r="C59" s="186" t="s">
        <v>73</v>
      </c>
      <c r="D59" s="187"/>
      <c r="E59" s="187"/>
      <c r="F59" s="193" t="s">
        <v>24</v>
      </c>
      <c r="G59" s="194"/>
      <c r="H59" s="194"/>
      <c r="I59" s="194">
        <f>'02 R0230653021 Pol'!G47</f>
        <v>0</v>
      </c>
      <c r="J59" s="191" t="str">
        <f>IF(I77=0,"",I59/I77*100)</f>
        <v/>
      </c>
    </row>
    <row r="60" spans="1:10" ht="36.75" customHeight="1" x14ac:dyDescent="0.2">
      <c r="A60" s="180"/>
      <c r="B60" s="185" t="s">
        <v>74</v>
      </c>
      <c r="C60" s="186" t="s">
        <v>75</v>
      </c>
      <c r="D60" s="187"/>
      <c r="E60" s="187"/>
      <c r="F60" s="193" t="s">
        <v>24</v>
      </c>
      <c r="G60" s="194"/>
      <c r="H60" s="194"/>
      <c r="I60" s="194">
        <f>'02 R0230653021 Pol'!G51</f>
        <v>0</v>
      </c>
      <c r="J60" s="191" t="str">
        <f>IF(I77=0,"",I60/I77*100)</f>
        <v/>
      </c>
    </row>
    <row r="61" spans="1:10" ht="36.75" customHeight="1" x14ac:dyDescent="0.2">
      <c r="A61" s="180"/>
      <c r="B61" s="185" t="s">
        <v>76</v>
      </c>
      <c r="C61" s="186" t="s">
        <v>77</v>
      </c>
      <c r="D61" s="187"/>
      <c r="E61" s="187"/>
      <c r="F61" s="193" t="s">
        <v>24</v>
      </c>
      <c r="G61" s="194"/>
      <c r="H61" s="194"/>
      <c r="I61" s="194">
        <f>'02 R0230653021 Pol'!G82</f>
        <v>0</v>
      </c>
      <c r="J61" s="191" t="str">
        <f>IF(I77=0,"",I61/I77*100)</f>
        <v/>
      </c>
    </row>
    <row r="62" spans="1:10" ht="36.75" customHeight="1" x14ac:dyDescent="0.2">
      <c r="A62" s="180"/>
      <c r="B62" s="185" t="s">
        <v>78</v>
      </c>
      <c r="C62" s="186" t="s">
        <v>79</v>
      </c>
      <c r="D62" s="187"/>
      <c r="E62" s="187"/>
      <c r="F62" s="193" t="s">
        <v>24</v>
      </c>
      <c r="G62" s="194"/>
      <c r="H62" s="194"/>
      <c r="I62" s="194">
        <f>'02 R0230653021 Pol'!G86</f>
        <v>0</v>
      </c>
      <c r="J62" s="191" t="str">
        <f>IF(I77=0,"",I62/I77*100)</f>
        <v/>
      </c>
    </row>
    <row r="63" spans="1:10" ht="36.75" customHeight="1" x14ac:dyDescent="0.2">
      <c r="A63" s="180"/>
      <c r="B63" s="185" t="s">
        <v>80</v>
      </c>
      <c r="C63" s="186" t="s">
        <v>81</v>
      </c>
      <c r="D63" s="187"/>
      <c r="E63" s="187"/>
      <c r="F63" s="193" t="s">
        <v>24</v>
      </c>
      <c r="G63" s="194"/>
      <c r="H63" s="194"/>
      <c r="I63" s="194">
        <f>'02 R0230653021 Pol'!G88</f>
        <v>0</v>
      </c>
      <c r="J63" s="191" t="str">
        <f>IF(I77=0,"",I63/I77*100)</f>
        <v/>
      </c>
    </row>
    <row r="64" spans="1:10" ht="36.75" customHeight="1" x14ac:dyDescent="0.2">
      <c r="A64" s="180"/>
      <c r="B64" s="185" t="s">
        <v>82</v>
      </c>
      <c r="C64" s="186" t="s">
        <v>83</v>
      </c>
      <c r="D64" s="187"/>
      <c r="E64" s="187"/>
      <c r="F64" s="193" t="s">
        <v>24</v>
      </c>
      <c r="G64" s="194"/>
      <c r="H64" s="194"/>
      <c r="I64" s="194">
        <f>'02 R0230653021 Pol'!G95</f>
        <v>0</v>
      </c>
      <c r="J64" s="191" t="str">
        <f>IF(I77=0,"",I64/I77*100)</f>
        <v/>
      </c>
    </row>
    <row r="65" spans="1:10" ht="36.75" customHeight="1" x14ac:dyDescent="0.2">
      <c r="A65" s="180"/>
      <c r="B65" s="185" t="s">
        <v>84</v>
      </c>
      <c r="C65" s="186" t="s">
        <v>85</v>
      </c>
      <c r="D65" s="187"/>
      <c r="E65" s="187"/>
      <c r="F65" s="193" t="s">
        <v>24</v>
      </c>
      <c r="G65" s="194"/>
      <c r="H65" s="194"/>
      <c r="I65" s="194">
        <f>'02 R0230653021 Pol'!G98</f>
        <v>0</v>
      </c>
      <c r="J65" s="191" t="str">
        <f>IF(I77=0,"",I65/I77*100)</f>
        <v/>
      </c>
    </row>
    <row r="66" spans="1:10" ht="36.75" customHeight="1" x14ac:dyDescent="0.2">
      <c r="A66" s="180"/>
      <c r="B66" s="185" t="s">
        <v>86</v>
      </c>
      <c r="C66" s="186" t="s">
        <v>87</v>
      </c>
      <c r="D66" s="187"/>
      <c r="E66" s="187"/>
      <c r="F66" s="193" t="s">
        <v>24</v>
      </c>
      <c r="G66" s="194"/>
      <c r="H66" s="194"/>
      <c r="I66" s="194">
        <f>'02 R0230653021 Pol'!G100</f>
        <v>0</v>
      </c>
      <c r="J66" s="191" t="str">
        <f>IF(I77=0,"",I66/I77*100)</f>
        <v/>
      </c>
    </row>
    <row r="67" spans="1:10" ht="36.75" customHeight="1" x14ac:dyDescent="0.2">
      <c r="A67" s="180"/>
      <c r="B67" s="185" t="s">
        <v>88</v>
      </c>
      <c r="C67" s="186" t="s">
        <v>89</v>
      </c>
      <c r="D67" s="187"/>
      <c r="E67" s="187"/>
      <c r="F67" s="193" t="s">
        <v>24</v>
      </c>
      <c r="G67" s="194"/>
      <c r="H67" s="194"/>
      <c r="I67" s="194">
        <f>'02 R0230653021 Pol'!G102</f>
        <v>0</v>
      </c>
      <c r="J67" s="191" t="str">
        <f>IF(I77=0,"",I67/I77*100)</f>
        <v/>
      </c>
    </row>
    <row r="68" spans="1:10" ht="36.75" customHeight="1" x14ac:dyDescent="0.2">
      <c r="A68" s="180"/>
      <c r="B68" s="185" t="s">
        <v>90</v>
      </c>
      <c r="C68" s="186" t="s">
        <v>91</v>
      </c>
      <c r="D68" s="187"/>
      <c r="E68" s="187"/>
      <c r="F68" s="193" t="s">
        <v>24</v>
      </c>
      <c r="G68" s="194"/>
      <c r="H68" s="194"/>
      <c r="I68" s="194">
        <f>'02 R023065302 Pol'!G8</f>
        <v>0</v>
      </c>
      <c r="J68" s="191" t="str">
        <f>IF(I77=0,"",I68/I77*100)</f>
        <v/>
      </c>
    </row>
    <row r="69" spans="1:10" ht="36.75" customHeight="1" x14ac:dyDescent="0.2">
      <c r="A69" s="180"/>
      <c r="B69" s="185" t="s">
        <v>92</v>
      </c>
      <c r="C69" s="186" t="s">
        <v>93</v>
      </c>
      <c r="D69" s="187"/>
      <c r="E69" s="187"/>
      <c r="F69" s="193" t="s">
        <v>25</v>
      </c>
      <c r="G69" s="194"/>
      <c r="H69" s="194"/>
      <c r="I69" s="194">
        <f>'02 R023065302 Pol'!G28</f>
        <v>0</v>
      </c>
      <c r="J69" s="191" t="str">
        <f>IF(I77=0,"",I69/I77*100)</f>
        <v/>
      </c>
    </row>
    <row r="70" spans="1:10" ht="36.75" customHeight="1" x14ac:dyDescent="0.2">
      <c r="A70" s="180"/>
      <c r="B70" s="185" t="s">
        <v>94</v>
      </c>
      <c r="C70" s="186" t="s">
        <v>95</v>
      </c>
      <c r="D70" s="187"/>
      <c r="E70" s="187"/>
      <c r="F70" s="193" t="s">
        <v>25</v>
      </c>
      <c r="G70" s="194"/>
      <c r="H70" s="194"/>
      <c r="I70" s="194">
        <f>'02 R023065302 Pol'!G59</f>
        <v>0</v>
      </c>
      <c r="J70" s="191" t="str">
        <f>IF(I77=0,"",I70/I77*100)</f>
        <v/>
      </c>
    </row>
    <row r="71" spans="1:10" ht="36.75" customHeight="1" x14ac:dyDescent="0.2">
      <c r="A71" s="180"/>
      <c r="B71" s="185" t="s">
        <v>96</v>
      </c>
      <c r="C71" s="186" t="s">
        <v>97</v>
      </c>
      <c r="D71" s="187"/>
      <c r="E71" s="187"/>
      <c r="F71" s="193" t="s">
        <v>25</v>
      </c>
      <c r="G71" s="194"/>
      <c r="H71" s="194"/>
      <c r="I71" s="194">
        <f>'02 R023065302 Pol'!G73</f>
        <v>0</v>
      </c>
      <c r="J71" s="191" t="str">
        <f>IF(I77=0,"",I71/I77*100)</f>
        <v/>
      </c>
    </row>
    <row r="72" spans="1:10" ht="36.75" customHeight="1" x14ac:dyDescent="0.2">
      <c r="A72" s="180"/>
      <c r="B72" s="185" t="s">
        <v>98</v>
      </c>
      <c r="C72" s="186" t="s">
        <v>99</v>
      </c>
      <c r="D72" s="187"/>
      <c r="E72" s="187"/>
      <c r="F72" s="193" t="s">
        <v>25</v>
      </c>
      <c r="G72" s="194"/>
      <c r="H72" s="194"/>
      <c r="I72" s="194">
        <f>'02 R023065302 Pol'!G95</f>
        <v>0</v>
      </c>
      <c r="J72" s="191" t="str">
        <f>IF(I77=0,"",I72/I77*100)</f>
        <v/>
      </c>
    </row>
    <row r="73" spans="1:10" ht="36.75" customHeight="1" x14ac:dyDescent="0.2">
      <c r="A73" s="180"/>
      <c r="B73" s="185" t="s">
        <v>100</v>
      </c>
      <c r="C73" s="186" t="s">
        <v>101</v>
      </c>
      <c r="D73" s="187"/>
      <c r="E73" s="187"/>
      <c r="F73" s="193" t="s">
        <v>25</v>
      </c>
      <c r="G73" s="194"/>
      <c r="H73" s="194"/>
      <c r="I73" s="194">
        <f>'02 R023065302 Pol'!G145</f>
        <v>0</v>
      </c>
      <c r="J73" s="191" t="str">
        <f>IF(I77=0,"",I73/I77*100)</f>
        <v/>
      </c>
    </row>
    <row r="74" spans="1:10" ht="36.75" customHeight="1" x14ac:dyDescent="0.2">
      <c r="A74" s="180"/>
      <c r="B74" s="185" t="s">
        <v>102</v>
      </c>
      <c r="C74" s="186" t="s">
        <v>103</v>
      </c>
      <c r="D74" s="187"/>
      <c r="E74" s="187"/>
      <c r="F74" s="193" t="s">
        <v>25</v>
      </c>
      <c r="G74" s="194"/>
      <c r="H74" s="194"/>
      <c r="I74" s="194">
        <f>'02 R023065302 Pol'!G147</f>
        <v>0</v>
      </c>
      <c r="J74" s="191" t="str">
        <f>IF(I77=0,"",I74/I77*100)</f>
        <v/>
      </c>
    </row>
    <row r="75" spans="1:10" ht="36.75" customHeight="1" x14ac:dyDescent="0.2">
      <c r="A75" s="180"/>
      <c r="B75" s="185" t="s">
        <v>104</v>
      </c>
      <c r="C75" s="186" t="s">
        <v>105</v>
      </c>
      <c r="D75" s="187"/>
      <c r="E75" s="187"/>
      <c r="F75" s="193" t="s">
        <v>26</v>
      </c>
      <c r="G75" s="194"/>
      <c r="H75" s="194"/>
      <c r="I75" s="194">
        <f>'02 R023065302 Pol'!G154</f>
        <v>0</v>
      </c>
      <c r="J75" s="191" t="str">
        <f>IF(I77=0,"",I75/I77*100)</f>
        <v/>
      </c>
    </row>
    <row r="76" spans="1:10" ht="36.75" customHeight="1" x14ac:dyDescent="0.2">
      <c r="A76" s="180"/>
      <c r="B76" s="185" t="s">
        <v>106</v>
      </c>
      <c r="C76" s="186" t="s">
        <v>27</v>
      </c>
      <c r="D76" s="187"/>
      <c r="E76" s="187"/>
      <c r="F76" s="193" t="s">
        <v>106</v>
      </c>
      <c r="G76" s="194"/>
      <c r="H76" s="194"/>
      <c r="I76" s="194">
        <f>'02 R023065302 Pol'!G156</f>
        <v>0</v>
      </c>
      <c r="J76" s="191" t="str">
        <f>IF(I77=0,"",I76/I77*100)</f>
        <v/>
      </c>
    </row>
    <row r="77" spans="1:10" ht="25.5" customHeight="1" x14ac:dyDescent="0.2">
      <c r="A77" s="181"/>
      <c r="B77" s="188" t="s">
        <v>1</v>
      </c>
      <c r="C77" s="189"/>
      <c r="D77" s="190"/>
      <c r="E77" s="190"/>
      <c r="F77" s="195"/>
      <c r="G77" s="196"/>
      <c r="H77" s="196"/>
      <c r="I77" s="196">
        <f>SUM(I55:I76)</f>
        <v>0</v>
      </c>
      <c r="J77" s="192">
        <f>SUM(J55:J76)</f>
        <v>0</v>
      </c>
    </row>
    <row r="78" spans="1:10" x14ac:dyDescent="0.2">
      <c r="F78" s="133"/>
      <c r="G78" s="133"/>
      <c r="H78" s="133"/>
      <c r="I78" s="133"/>
      <c r="J78" s="134"/>
    </row>
    <row r="79" spans="1:10" x14ac:dyDescent="0.2">
      <c r="F79" s="133"/>
      <c r="G79" s="133"/>
      <c r="H79" s="133"/>
      <c r="I79" s="133"/>
      <c r="J79" s="134"/>
    </row>
    <row r="80" spans="1:10" x14ac:dyDescent="0.2">
      <c r="F80" s="133"/>
      <c r="G80" s="133"/>
      <c r="H80" s="133"/>
      <c r="I80" s="133"/>
      <c r="J80" s="134"/>
    </row>
  </sheetData>
  <sheetProtection algorithmName="SHA-512" hashValue="rGtH2fd754jNwWT8n4g4N0i2gKRa23GeaXPxncHjgi9tx4Tx2maT/Fy9TV5plq57jpJSKwGgGRTYvtBTZxjLsw==" saltValue="youdtfOlqKGUHA6grAbjb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4:E74"/>
    <mergeCell ref="C75:E75"/>
    <mergeCell ref="C76:E76"/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JQGsTmV3Vdmnaop86wC6alezWS/3l63kzNk5n2ijDdtskVI0kOGTNwCM3QVVb6qKhSjeGXWN+aj1wVJp+EkE5w==" saltValue="f+Tw2dk2TSs+ie0pXmWgY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E4E4B-11C4-46A9-A785-9EE4B5E32BD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108</v>
      </c>
      <c r="B1" s="198"/>
      <c r="C1" s="198"/>
      <c r="D1" s="198"/>
      <c r="E1" s="198"/>
      <c r="F1" s="198"/>
      <c r="G1" s="198"/>
      <c r="AG1" t="s">
        <v>109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110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110</v>
      </c>
      <c r="AG3" t="s">
        <v>111</v>
      </c>
    </row>
    <row r="4" spans="1:60" ht="24.95" customHeight="1" x14ac:dyDescent="0.2">
      <c r="A4" s="203" t="s">
        <v>9</v>
      </c>
      <c r="B4" s="204" t="s">
        <v>49</v>
      </c>
      <c r="C4" s="205" t="s">
        <v>50</v>
      </c>
      <c r="D4" s="206"/>
      <c r="E4" s="206"/>
      <c r="F4" s="206"/>
      <c r="G4" s="207"/>
      <c r="AG4" t="s">
        <v>112</v>
      </c>
    </row>
    <row r="5" spans="1:60" x14ac:dyDescent="0.2">
      <c r="D5" s="10"/>
    </row>
    <row r="6" spans="1:60" ht="38.25" x14ac:dyDescent="0.2">
      <c r="A6" s="209" t="s">
        <v>113</v>
      </c>
      <c r="B6" s="211" t="s">
        <v>114</v>
      </c>
      <c r="C6" s="211" t="s">
        <v>115</v>
      </c>
      <c r="D6" s="210" t="s">
        <v>116</v>
      </c>
      <c r="E6" s="209" t="s">
        <v>117</v>
      </c>
      <c r="F6" s="208" t="s">
        <v>118</v>
      </c>
      <c r="G6" s="209" t="s">
        <v>29</v>
      </c>
      <c r="H6" s="212" t="s">
        <v>30</v>
      </c>
      <c r="I6" s="212" t="s">
        <v>119</v>
      </c>
      <c r="J6" s="212" t="s">
        <v>31</v>
      </c>
      <c r="K6" s="212" t="s">
        <v>120</v>
      </c>
      <c r="L6" s="212" t="s">
        <v>121</v>
      </c>
      <c r="M6" s="212" t="s">
        <v>122</v>
      </c>
      <c r="N6" s="212" t="s">
        <v>123</v>
      </c>
      <c r="O6" s="212" t="s">
        <v>124</v>
      </c>
      <c r="P6" s="212" t="s">
        <v>125</v>
      </c>
      <c r="Q6" s="212" t="s">
        <v>126</v>
      </c>
      <c r="R6" s="212" t="s">
        <v>127</v>
      </c>
      <c r="S6" s="212" t="s">
        <v>128</v>
      </c>
      <c r="T6" s="212" t="s">
        <v>129</v>
      </c>
      <c r="U6" s="212" t="s">
        <v>130</v>
      </c>
      <c r="V6" s="212" t="s">
        <v>131</v>
      </c>
      <c r="W6" s="212" t="s">
        <v>132</v>
      </c>
      <c r="X6" s="212" t="s">
        <v>133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8" t="s">
        <v>134</v>
      </c>
      <c r="B8" s="229" t="s">
        <v>90</v>
      </c>
      <c r="C8" s="253" t="s">
        <v>91</v>
      </c>
      <c r="D8" s="230"/>
      <c r="E8" s="231"/>
      <c r="F8" s="232"/>
      <c r="G8" s="232">
        <f>SUMIF(AG9:AG27,"&lt;&gt;NOR",G9:G27)</f>
        <v>0</v>
      </c>
      <c r="H8" s="232"/>
      <c r="I8" s="232">
        <f>SUM(I9:I27)</f>
        <v>0</v>
      </c>
      <c r="J8" s="232"/>
      <c r="K8" s="232">
        <f>SUM(K9:K27)</f>
        <v>0</v>
      </c>
      <c r="L8" s="232"/>
      <c r="M8" s="232">
        <f>SUM(M9:M27)</f>
        <v>0</v>
      </c>
      <c r="N8" s="232"/>
      <c r="O8" s="232">
        <f>SUM(O9:O27)</f>
        <v>0</v>
      </c>
      <c r="P8" s="232"/>
      <c r="Q8" s="232">
        <f>SUM(Q9:Q27)</f>
        <v>1.1499999999999999</v>
      </c>
      <c r="R8" s="232"/>
      <c r="S8" s="232"/>
      <c r="T8" s="233"/>
      <c r="U8" s="227"/>
      <c r="V8" s="227">
        <f>SUM(V9:V27)</f>
        <v>57.11</v>
      </c>
      <c r="W8" s="227"/>
      <c r="X8" s="227"/>
      <c r="AG8" t="s">
        <v>135</v>
      </c>
    </row>
    <row r="9" spans="1:60" outlineLevel="1" x14ac:dyDescent="0.2">
      <c r="A9" s="234">
        <v>1</v>
      </c>
      <c r="B9" s="235" t="s">
        <v>136</v>
      </c>
      <c r="C9" s="254" t="s">
        <v>137</v>
      </c>
      <c r="D9" s="236" t="s">
        <v>138</v>
      </c>
      <c r="E9" s="237">
        <v>30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</v>
      </c>
      <c r="O9" s="239">
        <f>ROUND(E9*N9,2)</f>
        <v>0</v>
      </c>
      <c r="P9" s="239">
        <v>5.1000000000000004E-3</v>
      </c>
      <c r="Q9" s="239">
        <f>ROUND(E9*P9,2)</f>
        <v>0.15</v>
      </c>
      <c r="R9" s="239" t="s">
        <v>139</v>
      </c>
      <c r="S9" s="239" t="s">
        <v>140</v>
      </c>
      <c r="T9" s="240" t="s">
        <v>140</v>
      </c>
      <c r="U9" s="223">
        <v>0.36</v>
      </c>
      <c r="V9" s="223">
        <f>ROUND(E9*U9,2)</f>
        <v>10.8</v>
      </c>
      <c r="W9" s="223"/>
      <c r="X9" s="223" t="s">
        <v>141</v>
      </c>
      <c r="Y9" s="213"/>
      <c r="Z9" s="213"/>
      <c r="AA9" s="213"/>
      <c r="AB9" s="213"/>
      <c r="AC9" s="213"/>
      <c r="AD9" s="213"/>
      <c r="AE9" s="213"/>
      <c r="AF9" s="213"/>
      <c r="AG9" s="213" t="s">
        <v>142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5" t="s">
        <v>143</v>
      </c>
      <c r="D10" s="241"/>
      <c r="E10" s="241"/>
      <c r="F10" s="241"/>
      <c r="G10" s="241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3"/>
      <c r="Z10" s="213"/>
      <c r="AA10" s="213"/>
      <c r="AB10" s="213"/>
      <c r="AC10" s="213"/>
      <c r="AD10" s="213"/>
      <c r="AE10" s="213"/>
      <c r="AF10" s="213"/>
      <c r="AG10" s="213" t="s">
        <v>144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2">
        <v>2</v>
      </c>
      <c r="B11" s="243" t="s">
        <v>145</v>
      </c>
      <c r="C11" s="256" t="s">
        <v>146</v>
      </c>
      <c r="D11" s="244" t="s">
        <v>138</v>
      </c>
      <c r="E11" s="245">
        <v>30</v>
      </c>
      <c r="F11" s="246"/>
      <c r="G11" s="247">
        <f>ROUND(E11*F11,2)</f>
        <v>0</v>
      </c>
      <c r="H11" s="246"/>
      <c r="I11" s="247">
        <f>ROUND(E11*H11,2)</f>
        <v>0</v>
      </c>
      <c r="J11" s="246"/>
      <c r="K11" s="247">
        <f>ROUND(E11*J11,2)</f>
        <v>0</v>
      </c>
      <c r="L11" s="247">
        <v>21</v>
      </c>
      <c r="M11" s="247">
        <f>G11*(1+L11/100)</f>
        <v>0</v>
      </c>
      <c r="N11" s="247">
        <v>0</v>
      </c>
      <c r="O11" s="247">
        <f>ROUND(E11*N11,2)</f>
        <v>0</v>
      </c>
      <c r="P11" s="247">
        <v>2.0999999999999999E-3</v>
      </c>
      <c r="Q11" s="247">
        <f>ROUND(E11*P11,2)</f>
        <v>0.06</v>
      </c>
      <c r="R11" s="247" t="s">
        <v>139</v>
      </c>
      <c r="S11" s="247" t="s">
        <v>140</v>
      </c>
      <c r="T11" s="248" t="s">
        <v>140</v>
      </c>
      <c r="U11" s="223">
        <v>0.2</v>
      </c>
      <c r="V11" s="223">
        <f>ROUND(E11*U11,2)</f>
        <v>6</v>
      </c>
      <c r="W11" s="223"/>
      <c r="X11" s="223" t="s">
        <v>141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142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2">
        <v>3</v>
      </c>
      <c r="B12" s="243" t="s">
        <v>147</v>
      </c>
      <c r="C12" s="256" t="s">
        <v>148</v>
      </c>
      <c r="D12" s="244" t="s">
        <v>149</v>
      </c>
      <c r="E12" s="245">
        <v>1</v>
      </c>
      <c r="F12" s="246"/>
      <c r="G12" s="247">
        <f>ROUND(E12*F12,2)</f>
        <v>0</v>
      </c>
      <c r="H12" s="246"/>
      <c r="I12" s="247">
        <f>ROUND(E12*H12,2)</f>
        <v>0</v>
      </c>
      <c r="J12" s="246"/>
      <c r="K12" s="247">
        <f>ROUND(E12*J12,2)</f>
        <v>0</v>
      </c>
      <c r="L12" s="247">
        <v>21</v>
      </c>
      <c r="M12" s="247">
        <f>G12*(1+L12/100)</f>
        <v>0</v>
      </c>
      <c r="N12" s="247">
        <v>0</v>
      </c>
      <c r="O12" s="247">
        <f>ROUND(E12*N12,2)</f>
        <v>0</v>
      </c>
      <c r="P12" s="247">
        <v>0.11700000000000001</v>
      </c>
      <c r="Q12" s="247">
        <f>ROUND(E12*P12,2)</f>
        <v>0.12</v>
      </c>
      <c r="R12" s="247" t="s">
        <v>150</v>
      </c>
      <c r="S12" s="247" t="s">
        <v>140</v>
      </c>
      <c r="T12" s="248" t="s">
        <v>140</v>
      </c>
      <c r="U12" s="223">
        <v>1.37</v>
      </c>
      <c r="V12" s="223">
        <f>ROUND(E12*U12,2)</f>
        <v>1.37</v>
      </c>
      <c r="W12" s="223"/>
      <c r="X12" s="223" t="s">
        <v>141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142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34">
        <v>4</v>
      </c>
      <c r="B13" s="235" t="s">
        <v>151</v>
      </c>
      <c r="C13" s="254" t="s">
        <v>152</v>
      </c>
      <c r="D13" s="236" t="s">
        <v>153</v>
      </c>
      <c r="E13" s="237">
        <v>2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9">
        <v>6.0000000000000002E-5</v>
      </c>
      <c r="O13" s="239">
        <f>ROUND(E13*N13,2)</f>
        <v>0</v>
      </c>
      <c r="P13" s="239">
        <v>0.10861999999999999</v>
      </c>
      <c r="Q13" s="239">
        <f>ROUND(E13*P13,2)</f>
        <v>0.22</v>
      </c>
      <c r="R13" s="239" t="s">
        <v>154</v>
      </c>
      <c r="S13" s="239" t="s">
        <v>140</v>
      </c>
      <c r="T13" s="240" t="s">
        <v>140</v>
      </c>
      <c r="U13" s="223">
        <v>0.94</v>
      </c>
      <c r="V13" s="223">
        <f>ROUND(E13*U13,2)</f>
        <v>1.88</v>
      </c>
      <c r="W13" s="223"/>
      <c r="X13" s="223" t="s">
        <v>141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142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20"/>
      <c r="B14" s="221"/>
      <c r="C14" s="257" t="s">
        <v>155</v>
      </c>
      <c r="D14" s="249"/>
      <c r="E14" s="249"/>
      <c r="F14" s="249"/>
      <c r="G14" s="249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3"/>
      <c r="Z14" s="213"/>
      <c r="AA14" s="213"/>
      <c r="AB14" s="213"/>
      <c r="AC14" s="213"/>
      <c r="AD14" s="213"/>
      <c r="AE14" s="213"/>
      <c r="AF14" s="213"/>
      <c r="AG14" s="213" t="s">
        <v>156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42">
        <v>5</v>
      </c>
      <c r="B15" s="243" t="s">
        <v>157</v>
      </c>
      <c r="C15" s="256" t="s">
        <v>158</v>
      </c>
      <c r="D15" s="244" t="s">
        <v>153</v>
      </c>
      <c r="E15" s="245">
        <v>1</v>
      </c>
      <c r="F15" s="246"/>
      <c r="G15" s="247">
        <f>ROUND(E15*F15,2)</f>
        <v>0</v>
      </c>
      <c r="H15" s="246"/>
      <c r="I15" s="247">
        <f>ROUND(E15*H15,2)</f>
        <v>0</v>
      </c>
      <c r="J15" s="246"/>
      <c r="K15" s="247">
        <f>ROUND(E15*J15,2)</f>
        <v>0</v>
      </c>
      <c r="L15" s="247">
        <v>21</v>
      </c>
      <c r="M15" s="247">
        <f>G15*(1+L15/100)</f>
        <v>0</v>
      </c>
      <c r="N15" s="247">
        <v>0</v>
      </c>
      <c r="O15" s="247">
        <f>ROUND(E15*N15,2)</f>
        <v>0</v>
      </c>
      <c r="P15" s="247">
        <v>0.308</v>
      </c>
      <c r="Q15" s="247">
        <f>ROUND(E15*P15,2)</f>
        <v>0.31</v>
      </c>
      <c r="R15" s="247" t="s">
        <v>154</v>
      </c>
      <c r="S15" s="247" t="s">
        <v>140</v>
      </c>
      <c r="T15" s="248" t="s">
        <v>140</v>
      </c>
      <c r="U15" s="223">
        <v>8.5399999999999991</v>
      </c>
      <c r="V15" s="223">
        <f>ROUND(E15*U15,2)</f>
        <v>8.5399999999999991</v>
      </c>
      <c r="W15" s="223"/>
      <c r="X15" s="223" t="s">
        <v>141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142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2">
        <v>6</v>
      </c>
      <c r="B16" s="243" t="s">
        <v>159</v>
      </c>
      <c r="C16" s="256" t="s">
        <v>160</v>
      </c>
      <c r="D16" s="244" t="s">
        <v>153</v>
      </c>
      <c r="E16" s="245">
        <v>2</v>
      </c>
      <c r="F16" s="246"/>
      <c r="G16" s="247">
        <f>ROUND(E16*F16,2)</f>
        <v>0</v>
      </c>
      <c r="H16" s="246"/>
      <c r="I16" s="247">
        <f>ROUND(E16*H16,2)</f>
        <v>0</v>
      </c>
      <c r="J16" s="246"/>
      <c r="K16" s="247">
        <f>ROUND(E16*J16,2)</f>
        <v>0</v>
      </c>
      <c r="L16" s="247">
        <v>21</v>
      </c>
      <c r="M16" s="247">
        <f>G16*(1+L16/100)</f>
        <v>0</v>
      </c>
      <c r="N16" s="247">
        <v>6.9999999999999994E-5</v>
      </c>
      <c r="O16" s="247">
        <f>ROUND(E16*N16,2)</f>
        <v>0</v>
      </c>
      <c r="P16" s="247">
        <v>2.1000000000000001E-2</v>
      </c>
      <c r="Q16" s="247">
        <f>ROUND(E16*P16,2)</f>
        <v>0.04</v>
      </c>
      <c r="R16" s="247" t="s">
        <v>154</v>
      </c>
      <c r="S16" s="247" t="s">
        <v>140</v>
      </c>
      <c r="T16" s="248" t="s">
        <v>140</v>
      </c>
      <c r="U16" s="223">
        <v>0.43</v>
      </c>
      <c r="V16" s="223">
        <f>ROUND(E16*U16,2)</f>
        <v>0.86</v>
      </c>
      <c r="W16" s="223"/>
      <c r="X16" s="223" t="s">
        <v>141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142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2">
        <v>7</v>
      </c>
      <c r="B17" s="243" t="s">
        <v>161</v>
      </c>
      <c r="C17" s="256" t="s">
        <v>162</v>
      </c>
      <c r="D17" s="244" t="s">
        <v>163</v>
      </c>
      <c r="E17" s="245">
        <v>15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21</v>
      </c>
      <c r="M17" s="247">
        <f>G17*(1+L17/100)</f>
        <v>0</v>
      </c>
      <c r="N17" s="247">
        <v>5.0000000000000002E-5</v>
      </c>
      <c r="O17" s="247">
        <f>ROUND(E17*N17,2)</f>
        <v>0</v>
      </c>
      <c r="P17" s="247">
        <v>5.3200000000000001E-3</v>
      </c>
      <c r="Q17" s="247">
        <f>ROUND(E17*P17,2)</f>
        <v>0.08</v>
      </c>
      <c r="R17" s="247" t="s">
        <v>154</v>
      </c>
      <c r="S17" s="247" t="s">
        <v>140</v>
      </c>
      <c r="T17" s="248" t="s">
        <v>140</v>
      </c>
      <c r="U17" s="223">
        <v>0.1</v>
      </c>
      <c r="V17" s="223">
        <f>ROUND(E17*U17,2)</f>
        <v>1.5</v>
      </c>
      <c r="W17" s="223"/>
      <c r="X17" s="223" t="s">
        <v>141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142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2">
        <v>8</v>
      </c>
      <c r="B18" s="243" t="s">
        <v>164</v>
      </c>
      <c r="C18" s="256" t="s">
        <v>165</v>
      </c>
      <c r="D18" s="244" t="s">
        <v>153</v>
      </c>
      <c r="E18" s="245">
        <v>12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21</v>
      </c>
      <c r="M18" s="247">
        <f>G18*(1+L18/100)</f>
        <v>0</v>
      </c>
      <c r="N18" s="247">
        <v>2.0000000000000002E-5</v>
      </c>
      <c r="O18" s="247">
        <f>ROUND(E18*N18,2)</f>
        <v>0</v>
      </c>
      <c r="P18" s="247">
        <v>1.4E-2</v>
      </c>
      <c r="Q18" s="247">
        <f>ROUND(E18*P18,2)</f>
        <v>0.17</v>
      </c>
      <c r="R18" s="247" t="s">
        <v>154</v>
      </c>
      <c r="S18" s="247" t="s">
        <v>140</v>
      </c>
      <c r="T18" s="248" t="s">
        <v>140</v>
      </c>
      <c r="U18" s="223">
        <v>0.52</v>
      </c>
      <c r="V18" s="223">
        <f>ROUND(E18*U18,2)</f>
        <v>6.24</v>
      </c>
      <c r="W18" s="223"/>
      <c r="X18" s="223" t="s">
        <v>141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142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2">
        <v>9</v>
      </c>
      <c r="B19" s="243" t="s">
        <v>166</v>
      </c>
      <c r="C19" s="256" t="s">
        <v>167</v>
      </c>
      <c r="D19" s="244" t="s">
        <v>168</v>
      </c>
      <c r="E19" s="245">
        <v>16</v>
      </c>
      <c r="F19" s="246"/>
      <c r="G19" s="247">
        <f>ROUND(E19*F19,2)</f>
        <v>0</v>
      </c>
      <c r="H19" s="246"/>
      <c r="I19" s="247">
        <f>ROUND(E19*H19,2)</f>
        <v>0</v>
      </c>
      <c r="J19" s="246"/>
      <c r="K19" s="247">
        <f>ROUND(E19*J19,2)</f>
        <v>0</v>
      </c>
      <c r="L19" s="247">
        <v>21</v>
      </c>
      <c r="M19" s="247">
        <f>G19*(1+L19/100)</f>
        <v>0</v>
      </c>
      <c r="N19" s="247">
        <v>0</v>
      </c>
      <c r="O19" s="247">
        <f>ROUND(E19*N19,2)</f>
        <v>0</v>
      </c>
      <c r="P19" s="247">
        <v>0</v>
      </c>
      <c r="Q19" s="247">
        <f>ROUND(E19*P19,2)</f>
        <v>0</v>
      </c>
      <c r="R19" s="247"/>
      <c r="S19" s="247" t="s">
        <v>140</v>
      </c>
      <c r="T19" s="248" t="s">
        <v>140</v>
      </c>
      <c r="U19" s="223">
        <v>1</v>
      </c>
      <c r="V19" s="223">
        <f>ROUND(E19*U19,2)</f>
        <v>16</v>
      </c>
      <c r="W19" s="223"/>
      <c r="X19" s="223" t="s">
        <v>141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142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34">
        <v>10</v>
      </c>
      <c r="B20" s="235" t="s">
        <v>169</v>
      </c>
      <c r="C20" s="254" t="s">
        <v>170</v>
      </c>
      <c r="D20" s="236" t="s">
        <v>0</v>
      </c>
      <c r="E20" s="237">
        <v>100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21</v>
      </c>
      <c r="M20" s="239">
        <f>G20*(1+L20/100)</f>
        <v>0</v>
      </c>
      <c r="N20" s="239">
        <v>0</v>
      </c>
      <c r="O20" s="239">
        <f>ROUND(E20*N20,2)</f>
        <v>0</v>
      </c>
      <c r="P20" s="239">
        <v>0</v>
      </c>
      <c r="Q20" s="239">
        <f>ROUND(E20*P20,2)</f>
        <v>0</v>
      </c>
      <c r="R20" s="239" t="s">
        <v>139</v>
      </c>
      <c r="S20" s="239" t="s">
        <v>140</v>
      </c>
      <c r="T20" s="240" t="s">
        <v>140</v>
      </c>
      <c r="U20" s="223">
        <v>0</v>
      </c>
      <c r="V20" s="223">
        <f>ROUND(E20*U20,2)</f>
        <v>0</v>
      </c>
      <c r="W20" s="223"/>
      <c r="X20" s="223" t="s">
        <v>141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142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20"/>
      <c r="B21" s="221"/>
      <c r="C21" s="257" t="s">
        <v>171</v>
      </c>
      <c r="D21" s="249"/>
      <c r="E21" s="249"/>
      <c r="F21" s="249"/>
      <c r="G21" s="249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3"/>
      <c r="Z21" s="213"/>
      <c r="AA21" s="213"/>
      <c r="AB21" s="213"/>
      <c r="AC21" s="213"/>
      <c r="AD21" s="213"/>
      <c r="AE21" s="213"/>
      <c r="AF21" s="213"/>
      <c r="AG21" s="213" t="s">
        <v>156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34">
        <v>11</v>
      </c>
      <c r="B22" s="235" t="s">
        <v>172</v>
      </c>
      <c r="C22" s="254" t="s">
        <v>173</v>
      </c>
      <c r="D22" s="236" t="s">
        <v>0</v>
      </c>
      <c r="E22" s="237">
        <v>100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9">
        <v>0</v>
      </c>
      <c r="O22" s="239">
        <f>ROUND(E22*N22,2)</f>
        <v>0</v>
      </c>
      <c r="P22" s="239">
        <v>0</v>
      </c>
      <c r="Q22" s="239">
        <f>ROUND(E22*P22,2)</f>
        <v>0</v>
      </c>
      <c r="R22" s="239" t="s">
        <v>154</v>
      </c>
      <c r="S22" s="239" t="s">
        <v>140</v>
      </c>
      <c r="T22" s="240" t="s">
        <v>140</v>
      </c>
      <c r="U22" s="223">
        <v>0</v>
      </c>
      <c r="V22" s="223">
        <f>ROUND(E22*U22,2)</f>
        <v>0</v>
      </c>
      <c r="W22" s="223"/>
      <c r="X22" s="223" t="s">
        <v>141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142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20"/>
      <c r="B23" s="221"/>
      <c r="C23" s="257" t="s">
        <v>174</v>
      </c>
      <c r="D23" s="249"/>
      <c r="E23" s="249"/>
      <c r="F23" s="249"/>
      <c r="G23" s="249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3"/>
      <c r="Z23" s="213"/>
      <c r="AA23" s="213"/>
      <c r="AB23" s="213"/>
      <c r="AC23" s="213"/>
      <c r="AD23" s="213"/>
      <c r="AE23" s="213"/>
      <c r="AF23" s="213"/>
      <c r="AG23" s="213" t="s">
        <v>156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2">
        <v>12</v>
      </c>
      <c r="B24" s="243" t="s">
        <v>175</v>
      </c>
      <c r="C24" s="256" t="s">
        <v>176</v>
      </c>
      <c r="D24" s="244" t="s">
        <v>0</v>
      </c>
      <c r="E24" s="245">
        <v>100</v>
      </c>
      <c r="F24" s="246"/>
      <c r="G24" s="247">
        <f>ROUND(E24*F24,2)</f>
        <v>0</v>
      </c>
      <c r="H24" s="246"/>
      <c r="I24" s="247">
        <f>ROUND(E24*H24,2)</f>
        <v>0</v>
      </c>
      <c r="J24" s="246"/>
      <c r="K24" s="247">
        <f>ROUND(E24*J24,2)</f>
        <v>0</v>
      </c>
      <c r="L24" s="247">
        <v>21</v>
      </c>
      <c r="M24" s="247">
        <f>G24*(1+L24/100)</f>
        <v>0</v>
      </c>
      <c r="N24" s="247">
        <v>0</v>
      </c>
      <c r="O24" s="247">
        <f>ROUND(E24*N24,2)</f>
        <v>0</v>
      </c>
      <c r="P24" s="247">
        <v>0</v>
      </c>
      <c r="Q24" s="247">
        <f>ROUND(E24*P24,2)</f>
        <v>0</v>
      </c>
      <c r="R24" s="247" t="s">
        <v>154</v>
      </c>
      <c r="S24" s="247" t="s">
        <v>140</v>
      </c>
      <c r="T24" s="248" t="s">
        <v>140</v>
      </c>
      <c r="U24" s="223">
        <v>0</v>
      </c>
      <c r="V24" s="223">
        <f>ROUND(E24*U24,2)</f>
        <v>0</v>
      </c>
      <c r="W24" s="223"/>
      <c r="X24" s="223" t="s">
        <v>141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142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2">
        <v>13</v>
      </c>
      <c r="B25" s="243" t="s">
        <v>177</v>
      </c>
      <c r="C25" s="256" t="s">
        <v>178</v>
      </c>
      <c r="D25" s="244" t="s">
        <v>0</v>
      </c>
      <c r="E25" s="245">
        <v>100</v>
      </c>
      <c r="F25" s="246"/>
      <c r="G25" s="247">
        <f>ROUND(E25*F25,2)</f>
        <v>0</v>
      </c>
      <c r="H25" s="246"/>
      <c r="I25" s="247">
        <f>ROUND(E25*H25,2)</f>
        <v>0</v>
      </c>
      <c r="J25" s="246"/>
      <c r="K25" s="247">
        <f>ROUND(E25*J25,2)</f>
        <v>0</v>
      </c>
      <c r="L25" s="247">
        <v>21</v>
      </c>
      <c r="M25" s="247">
        <f>G25*(1+L25/100)</f>
        <v>0</v>
      </c>
      <c r="N25" s="247">
        <v>0</v>
      </c>
      <c r="O25" s="247">
        <f>ROUND(E25*N25,2)</f>
        <v>0</v>
      </c>
      <c r="P25" s="247">
        <v>0</v>
      </c>
      <c r="Q25" s="247">
        <f>ROUND(E25*P25,2)</f>
        <v>0</v>
      </c>
      <c r="R25" s="247" t="s">
        <v>154</v>
      </c>
      <c r="S25" s="247" t="s">
        <v>140</v>
      </c>
      <c r="T25" s="248" t="s">
        <v>140</v>
      </c>
      <c r="U25" s="223">
        <v>0</v>
      </c>
      <c r="V25" s="223">
        <f>ROUND(E25*U25,2)</f>
        <v>0</v>
      </c>
      <c r="W25" s="223"/>
      <c r="X25" s="223" t="s">
        <v>141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142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34">
        <v>14</v>
      </c>
      <c r="B26" s="235" t="s">
        <v>179</v>
      </c>
      <c r="C26" s="254" t="s">
        <v>180</v>
      </c>
      <c r="D26" s="236" t="s">
        <v>181</v>
      </c>
      <c r="E26" s="237">
        <v>8</v>
      </c>
      <c r="F26" s="238"/>
      <c r="G26" s="239">
        <f>ROUND(E26*F26,2)</f>
        <v>0</v>
      </c>
      <c r="H26" s="238"/>
      <c r="I26" s="239">
        <f>ROUND(E26*H26,2)</f>
        <v>0</v>
      </c>
      <c r="J26" s="238"/>
      <c r="K26" s="239">
        <f>ROUND(E26*J26,2)</f>
        <v>0</v>
      </c>
      <c r="L26" s="239">
        <v>21</v>
      </c>
      <c r="M26" s="239">
        <f>G26*(1+L26/100)</f>
        <v>0</v>
      </c>
      <c r="N26" s="239">
        <v>0</v>
      </c>
      <c r="O26" s="239">
        <f>ROUND(E26*N26,2)</f>
        <v>0</v>
      </c>
      <c r="P26" s="239">
        <v>0</v>
      </c>
      <c r="Q26" s="239">
        <f>ROUND(E26*P26,2)</f>
        <v>0</v>
      </c>
      <c r="R26" s="239" t="s">
        <v>182</v>
      </c>
      <c r="S26" s="239" t="s">
        <v>140</v>
      </c>
      <c r="T26" s="240" t="s">
        <v>140</v>
      </c>
      <c r="U26" s="223">
        <v>0.49</v>
      </c>
      <c r="V26" s="223">
        <f>ROUND(E26*U26,2)</f>
        <v>3.92</v>
      </c>
      <c r="W26" s="223"/>
      <c r="X26" s="223" t="s">
        <v>141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142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20"/>
      <c r="B27" s="221"/>
      <c r="C27" s="255" t="s">
        <v>183</v>
      </c>
      <c r="D27" s="241"/>
      <c r="E27" s="241"/>
      <c r="F27" s="241"/>
      <c r="G27" s="241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3"/>
      <c r="Z27" s="213"/>
      <c r="AA27" s="213"/>
      <c r="AB27" s="213"/>
      <c r="AC27" s="213"/>
      <c r="AD27" s="213"/>
      <c r="AE27" s="213"/>
      <c r="AF27" s="213"/>
      <c r="AG27" s="213" t="s">
        <v>144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x14ac:dyDescent="0.2">
      <c r="A28" s="228" t="s">
        <v>134</v>
      </c>
      <c r="B28" s="229" t="s">
        <v>92</v>
      </c>
      <c r="C28" s="253" t="s">
        <v>93</v>
      </c>
      <c r="D28" s="230"/>
      <c r="E28" s="231"/>
      <c r="F28" s="232"/>
      <c r="G28" s="232">
        <f>SUMIF(AG29:AG58,"&lt;&gt;NOR",G29:G58)</f>
        <v>0</v>
      </c>
      <c r="H28" s="232"/>
      <c r="I28" s="232">
        <f>SUM(I29:I58)</f>
        <v>0</v>
      </c>
      <c r="J28" s="232"/>
      <c r="K28" s="232">
        <f>SUM(K29:K58)</f>
        <v>0</v>
      </c>
      <c r="L28" s="232"/>
      <c r="M28" s="232">
        <f>SUM(M29:M58)</f>
        <v>0</v>
      </c>
      <c r="N28" s="232"/>
      <c r="O28" s="232">
        <f>SUM(O29:O58)</f>
        <v>7.0000000000000007E-2</v>
      </c>
      <c r="P28" s="232"/>
      <c r="Q28" s="232">
        <f>SUM(Q29:Q58)</f>
        <v>0</v>
      </c>
      <c r="R28" s="232"/>
      <c r="S28" s="232"/>
      <c r="T28" s="233"/>
      <c r="U28" s="227"/>
      <c r="V28" s="227">
        <f>SUM(V29:V58)</f>
        <v>16.200000000000003</v>
      </c>
      <c r="W28" s="227"/>
      <c r="X28" s="227"/>
      <c r="AG28" t="s">
        <v>135</v>
      </c>
    </row>
    <row r="29" spans="1:60" ht="33.75" outlineLevel="1" x14ac:dyDescent="0.2">
      <c r="A29" s="234">
        <v>15</v>
      </c>
      <c r="B29" s="235" t="s">
        <v>184</v>
      </c>
      <c r="C29" s="254" t="s">
        <v>185</v>
      </c>
      <c r="D29" s="236" t="s">
        <v>149</v>
      </c>
      <c r="E29" s="237">
        <v>1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9">
        <v>7.7799999999999996E-3</v>
      </c>
      <c r="O29" s="239">
        <f>ROUND(E29*N29,2)</f>
        <v>0.01</v>
      </c>
      <c r="P29" s="239">
        <v>0</v>
      </c>
      <c r="Q29" s="239">
        <f>ROUND(E29*P29,2)</f>
        <v>0</v>
      </c>
      <c r="R29" s="239" t="s">
        <v>139</v>
      </c>
      <c r="S29" s="239" t="s">
        <v>140</v>
      </c>
      <c r="T29" s="240" t="s">
        <v>140</v>
      </c>
      <c r="U29" s="223">
        <v>4.41</v>
      </c>
      <c r="V29" s="223">
        <f>ROUND(E29*U29,2)</f>
        <v>4.41</v>
      </c>
      <c r="W29" s="223"/>
      <c r="X29" s="223" t="s">
        <v>141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142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5" t="s">
        <v>186</v>
      </c>
      <c r="D30" s="241"/>
      <c r="E30" s="241"/>
      <c r="F30" s="241"/>
      <c r="G30" s="241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3"/>
      <c r="Z30" s="213"/>
      <c r="AA30" s="213"/>
      <c r="AB30" s="213"/>
      <c r="AC30" s="213"/>
      <c r="AD30" s="213"/>
      <c r="AE30" s="213"/>
      <c r="AF30" s="213"/>
      <c r="AG30" s="213" t="s">
        <v>144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22.5" outlineLevel="1" x14ac:dyDescent="0.2">
      <c r="A31" s="234">
        <v>16</v>
      </c>
      <c r="B31" s="235" t="s">
        <v>187</v>
      </c>
      <c r="C31" s="254" t="s">
        <v>188</v>
      </c>
      <c r="D31" s="236" t="s">
        <v>138</v>
      </c>
      <c r="E31" s="237">
        <v>8.8000000000000007</v>
      </c>
      <c r="F31" s="238"/>
      <c r="G31" s="239">
        <f>ROUND(E31*F31,2)</f>
        <v>0</v>
      </c>
      <c r="H31" s="238"/>
      <c r="I31" s="239">
        <f>ROUND(E31*H31,2)</f>
        <v>0</v>
      </c>
      <c r="J31" s="238"/>
      <c r="K31" s="239">
        <f>ROUND(E31*J31,2)</f>
        <v>0</v>
      </c>
      <c r="L31" s="239">
        <v>21</v>
      </c>
      <c r="M31" s="239">
        <f>G31*(1+L31/100)</f>
        <v>0</v>
      </c>
      <c r="N31" s="239">
        <v>1.1E-4</v>
      </c>
      <c r="O31" s="239">
        <f>ROUND(E31*N31,2)</f>
        <v>0</v>
      </c>
      <c r="P31" s="239">
        <v>0</v>
      </c>
      <c r="Q31" s="239">
        <f>ROUND(E31*P31,2)</f>
        <v>0</v>
      </c>
      <c r="R31" s="239" t="s">
        <v>139</v>
      </c>
      <c r="S31" s="239" t="s">
        <v>140</v>
      </c>
      <c r="T31" s="240" t="s">
        <v>140</v>
      </c>
      <c r="U31" s="223">
        <v>0.37</v>
      </c>
      <c r="V31" s="223">
        <f>ROUND(E31*U31,2)</f>
        <v>3.26</v>
      </c>
      <c r="W31" s="223"/>
      <c r="X31" s="223" t="s">
        <v>141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142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55" t="s">
        <v>186</v>
      </c>
      <c r="D32" s="241"/>
      <c r="E32" s="241"/>
      <c r="F32" s="241"/>
      <c r="G32" s="241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3"/>
      <c r="Z32" s="213"/>
      <c r="AA32" s="213"/>
      <c r="AB32" s="213"/>
      <c r="AC32" s="213"/>
      <c r="AD32" s="213"/>
      <c r="AE32" s="213"/>
      <c r="AF32" s="213"/>
      <c r="AG32" s="213" t="s">
        <v>144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2.5" outlineLevel="1" x14ac:dyDescent="0.2">
      <c r="A33" s="242">
        <v>17</v>
      </c>
      <c r="B33" s="243" t="s">
        <v>189</v>
      </c>
      <c r="C33" s="256" t="s">
        <v>190</v>
      </c>
      <c r="D33" s="244" t="s">
        <v>149</v>
      </c>
      <c r="E33" s="245">
        <v>1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21</v>
      </c>
      <c r="M33" s="247">
        <f>G33*(1+L33/100)</f>
        <v>0</v>
      </c>
      <c r="N33" s="247">
        <v>2.7999999999999998E-4</v>
      </c>
      <c r="O33" s="247">
        <f>ROUND(E33*N33,2)</f>
        <v>0</v>
      </c>
      <c r="P33" s="247">
        <v>0</v>
      </c>
      <c r="Q33" s="247">
        <f>ROUND(E33*P33,2)</f>
        <v>0</v>
      </c>
      <c r="R33" s="247" t="s">
        <v>139</v>
      </c>
      <c r="S33" s="247" t="s">
        <v>140</v>
      </c>
      <c r="T33" s="248" t="s">
        <v>191</v>
      </c>
      <c r="U33" s="223">
        <v>0.32</v>
      </c>
      <c r="V33" s="223">
        <f>ROUND(E33*U33,2)</f>
        <v>0.32</v>
      </c>
      <c r="W33" s="223"/>
      <c r="X33" s="223" t="s">
        <v>141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142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34">
        <v>18</v>
      </c>
      <c r="B34" s="235" t="s">
        <v>192</v>
      </c>
      <c r="C34" s="254" t="s">
        <v>193</v>
      </c>
      <c r="D34" s="236" t="s">
        <v>163</v>
      </c>
      <c r="E34" s="237">
        <v>10</v>
      </c>
      <c r="F34" s="238"/>
      <c r="G34" s="239">
        <f>ROUND(E34*F34,2)</f>
        <v>0</v>
      </c>
      <c r="H34" s="238"/>
      <c r="I34" s="239">
        <f>ROUND(E34*H34,2)</f>
        <v>0</v>
      </c>
      <c r="J34" s="238"/>
      <c r="K34" s="239">
        <f>ROUND(E34*J34,2)</f>
        <v>0</v>
      </c>
      <c r="L34" s="239">
        <v>21</v>
      </c>
      <c r="M34" s="239">
        <f>G34*(1+L34/100)</f>
        <v>0</v>
      </c>
      <c r="N34" s="239">
        <v>0</v>
      </c>
      <c r="O34" s="239">
        <f>ROUND(E34*N34,2)</f>
        <v>0</v>
      </c>
      <c r="P34" s="239">
        <v>0</v>
      </c>
      <c r="Q34" s="239">
        <f>ROUND(E34*P34,2)</f>
        <v>0</v>
      </c>
      <c r="R34" s="239" t="s">
        <v>150</v>
      </c>
      <c r="S34" s="239" t="s">
        <v>140</v>
      </c>
      <c r="T34" s="240" t="s">
        <v>140</v>
      </c>
      <c r="U34" s="223">
        <v>0.08</v>
      </c>
      <c r="V34" s="223">
        <f>ROUND(E34*U34,2)</f>
        <v>0.8</v>
      </c>
      <c r="W34" s="223"/>
      <c r="X34" s="223" t="s">
        <v>141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142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20"/>
      <c r="B35" s="221"/>
      <c r="C35" s="258" t="s">
        <v>194</v>
      </c>
      <c r="D35" s="225"/>
      <c r="E35" s="226">
        <v>10</v>
      </c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3"/>
      <c r="Z35" s="213"/>
      <c r="AA35" s="213"/>
      <c r="AB35" s="213"/>
      <c r="AC35" s="213"/>
      <c r="AD35" s="213"/>
      <c r="AE35" s="213"/>
      <c r="AF35" s="213"/>
      <c r="AG35" s="213" t="s">
        <v>195</v>
      </c>
      <c r="AH35" s="213">
        <v>5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34">
        <v>19</v>
      </c>
      <c r="B36" s="235" t="s">
        <v>196</v>
      </c>
      <c r="C36" s="254" t="s">
        <v>197</v>
      </c>
      <c r="D36" s="236" t="s">
        <v>163</v>
      </c>
      <c r="E36" s="237">
        <v>47</v>
      </c>
      <c r="F36" s="238"/>
      <c r="G36" s="239">
        <f>ROUND(E36*F36,2)</f>
        <v>0</v>
      </c>
      <c r="H36" s="238"/>
      <c r="I36" s="239">
        <f>ROUND(E36*H36,2)</f>
        <v>0</v>
      </c>
      <c r="J36" s="238"/>
      <c r="K36" s="239">
        <f>ROUND(E36*J36,2)</f>
        <v>0</v>
      </c>
      <c r="L36" s="239">
        <v>21</v>
      </c>
      <c r="M36" s="239">
        <f>G36*(1+L36/100)</f>
        <v>0</v>
      </c>
      <c r="N36" s="239">
        <v>0</v>
      </c>
      <c r="O36" s="239">
        <f>ROUND(E36*N36,2)</f>
        <v>0</v>
      </c>
      <c r="P36" s="239">
        <v>0</v>
      </c>
      <c r="Q36" s="239">
        <f>ROUND(E36*P36,2)</f>
        <v>0</v>
      </c>
      <c r="R36" s="239" t="s">
        <v>150</v>
      </c>
      <c r="S36" s="239" t="s">
        <v>140</v>
      </c>
      <c r="T36" s="240" t="s">
        <v>140</v>
      </c>
      <c r="U36" s="223">
        <v>0.11</v>
      </c>
      <c r="V36" s="223">
        <f>ROUND(E36*U36,2)</f>
        <v>5.17</v>
      </c>
      <c r="W36" s="223"/>
      <c r="X36" s="223" t="s">
        <v>141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142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20"/>
      <c r="B37" s="221"/>
      <c r="C37" s="258" t="s">
        <v>198</v>
      </c>
      <c r="D37" s="225"/>
      <c r="E37" s="226">
        <v>47</v>
      </c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3"/>
      <c r="Z37" s="213"/>
      <c r="AA37" s="213"/>
      <c r="AB37" s="213"/>
      <c r="AC37" s="213"/>
      <c r="AD37" s="213"/>
      <c r="AE37" s="213"/>
      <c r="AF37" s="213"/>
      <c r="AG37" s="213" t="s">
        <v>195</v>
      </c>
      <c r="AH37" s="213">
        <v>5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34">
        <v>20</v>
      </c>
      <c r="B38" s="235" t="s">
        <v>199</v>
      </c>
      <c r="C38" s="254" t="s">
        <v>200</v>
      </c>
      <c r="D38" s="236" t="s">
        <v>163</v>
      </c>
      <c r="E38" s="237">
        <v>4</v>
      </c>
      <c r="F38" s="238"/>
      <c r="G38" s="239">
        <f>ROUND(E38*F38,2)</f>
        <v>0</v>
      </c>
      <c r="H38" s="238"/>
      <c r="I38" s="239">
        <f>ROUND(E38*H38,2)</f>
        <v>0</v>
      </c>
      <c r="J38" s="238"/>
      <c r="K38" s="239">
        <f>ROUND(E38*J38,2)</f>
        <v>0</v>
      </c>
      <c r="L38" s="239">
        <v>21</v>
      </c>
      <c r="M38" s="239">
        <f>G38*(1+L38/100)</f>
        <v>0</v>
      </c>
      <c r="N38" s="239">
        <v>0</v>
      </c>
      <c r="O38" s="239">
        <f>ROUND(E38*N38,2)</f>
        <v>0</v>
      </c>
      <c r="P38" s="239">
        <v>0</v>
      </c>
      <c r="Q38" s="239">
        <f>ROUND(E38*P38,2)</f>
        <v>0</v>
      </c>
      <c r="R38" s="239" t="s">
        <v>150</v>
      </c>
      <c r="S38" s="239" t="s">
        <v>140</v>
      </c>
      <c r="T38" s="240" t="s">
        <v>140</v>
      </c>
      <c r="U38" s="223">
        <v>0.16</v>
      </c>
      <c r="V38" s="223">
        <f>ROUND(E38*U38,2)</f>
        <v>0.64</v>
      </c>
      <c r="W38" s="223"/>
      <c r="X38" s="223" t="s">
        <v>141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142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20"/>
      <c r="B39" s="221"/>
      <c r="C39" s="258" t="s">
        <v>201</v>
      </c>
      <c r="D39" s="225"/>
      <c r="E39" s="226">
        <v>4</v>
      </c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3"/>
      <c r="Z39" s="213"/>
      <c r="AA39" s="213"/>
      <c r="AB39" s="213"/>
      <c r="AC39" s="213"/>
      <c r="AD39" s="213"/>
      <c r="AE39" s="213"/>
      <c r="AF39" s="213"/>
      <c r="AG39" s="213" t="s">
        <v>195</v>
      </c>
      <c r="AH39" s="213">
        <v>5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34">
        <v>21</v>
      </c>
      <c r="B40" s="235" t="s">
        <v>199</v>
      </c>
      <c r="C40" s="254" t="s">
        <v>200</v>
      </c>
      <c r="D40" s="236" t="s">
        <v>163</v>
      </c>
      <c r="E40" s="237">
        <v>10</v>
      </c>
      <c r="F40" s="238"/>
      <c r="G40" s="239">
        <f>ROUND(E40*F40,2)</f>
        <v>0</v>
      </c>
      <c r="H40" s="238"/>
      <c r="I40" s="239">
        <f>ROUND(E40*H40,2)</f>
        <v>0</v>
      </c>
      <c r="J40" s="238"/>
      <c r="K40" s="239">
        <f>ROUND(E40*J40,2)</f>
        <v>0</v>
      </c>
      <c r="L40" s="239">
        <v>21</v>
      </c>
      <c r="M40" s="239">
        <f>G40*(1+L40/100)</f>
        <v>0</v>
      </c>
      <c r="N40" s="239">
        <v>0</v>
      </c>
      <c r="O40" s="239">
        <f>ROUND(E40*N40,2)</f>
        <v>0</v>
      </c>
      <c r="P40" s="239">
        <v>0</v>
      </c>
      <c r="Q40" s="239">
        <f>ROUND(E40*P40,2)</f>
        <v>0</v>
      </c>
      <c r="R40" s="239" t="s">
        <v>150</v>
      </c>
      <c r="S40" s="239" t="s">
        <v>140</v>
      </c>
      <c r="T40" s="240" t="s">
        <v>191</v>
      </c>
      <c r="U40" s="223">
        <v>0.16</v>
      </c>
      <c r="V40" s="223">
        <f>ROUND(E40*U40,2)</f>
        <v>1.6</v>
      </c>
      <c r="W40" s="223"/>
      <c r="X40" s="223" t="s">
        <v>141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142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58" t="s">
        <v>202</v>
      </c>
      <c r="D41" s="225"/>
      <c r="E41" s="226">
        <v>10</v>
      </c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3"/>
      <c r="Z41" s="213"/>
      <c r="AA41" s="213"/>
      <c r="AB41" s="213"/>
      <c r="AC41" s="213"/>
      <c r="AD41" s="213"/>
      <c r="AE41" s="213"/>
      <c r="AF41" s="213"/>
      <c r="AG41" s="213" t="s">
        <v>195</v>
      </c>
      <c r="AH41" s="213">
        <v>5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34">
        <v>22</v>
      </c>
      <c r="B42" s="235" t="s">
        <v>169</v>
      </c>
      <c r="C42" s="254" t="s">
        <v>170</v>
      </c>
      <c r="D42" s="236" t="s">
        <v>0</v>
      </c>
      <c r="E42" s="237">
        <v>79.8</v>
      </c>
      <c r="F42" s="238"/>
      <c r="G42" s="239">
        <f>ROUND(E42*F42,2)</f>
        <v>0</v>
      </c>
      <c r="H42" s="238"/>
      <c r="I42" s="239">
        <f>ROUND(E42*H42,2)</f>
        <v>0</v>
      </c>
      <c r="J42" s="238"/>
      <c r="K42" s="239">
        <f>ROUND(E42*J42,2)</f>
        <v>0</v>
      </c>
      <c r="L42" s="239">
        <v>21</v>
      </c>
      <c r="M42" s="239">
        <f>G42*(1+L42/100)</f>
        <v>0</v>
      </c>
      <c r="N42" s="239">
        <v>0</v>
      </c>
      <c r="O42" s="239">
        <f>ROUND(E42*N42,2)</f>
        <v>0</v>
      </c>
      <c r="P42" s="239">
        <v>0</v>
      </c>
      <c r="Q42" s="239">
        <f>ROUND(E42*P42,2)</f>
        <v>0</v>
      </c>
      <c r="R42" s="239" t="s">
        <v>139</v>
      </c>
      <c r="S42" s="239" t="s">
        <v>140</v>
      </c>
      <c r="T42" s="240" t="s">
        <v>140</v>
      </c>
      <c r="U42" s="223">
        <v>0</v>
      </c>
      <c r="V42" s="223">
        <f>ROUND(E42*U42,2)</f>
        <v>0</v>
      </c>
      <c r="W42" s="223"/>
      <c r="X42" s="223" t="s">
        <v>141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142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20"/>
      <c r="B43" s="221"/>
      <c r="C43" s="257" t="s">
        <v>171</v>
      </c>
      <c r="D43" s="249"/>
      <c r="E43" s="249"/>
      <c r="F43" s="249"/>
      <c r="G43" s="249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3"/>
      <c r="Z43" s="213"/>
      <c r="AA43" s="213"/>
      <c r="AB43" s="213"/>
      <c r="AC43" s="213"/>
      <c r="AD43" s="213"/>
      <c r="AE43" s="213"/>
      <c r="AF43" s="213"/>
      <c r="AG43" s="213" t="s">
        <v>156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20"/>
      <c r="B44" s="221"/>
      <c r="C44" s="258" t="s">
        <v>203</v>
      </c>
      <c r="D44" s="225"/>
      <c r="E44" s="226">
        <v>8.8000000000000007</v>
      </c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3"/>
      <c r="Z44" s="213"/>
      <c r="AA44" s="213"/>
      <c r="AB44" s="213"/>
      <c r="AC44" s="213"/>
      <c r="AD44" s="213"/>
      <c r="AE44" s="213"/>
      <c r="AF44" s="213"/>
      <c r="AG44" s="213" t="s">
        <v>195</v>
      </c>
      <c r="AH44" s="213">
        <v>5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20"/>
      <c r="B45" s="221"/>
      <c r="C45" s="258" t="s">
        <v>204</v>
      </c>
      <c r="D45" s="225"/>
      <c r="E45" s="226">
        <v>10</v>
      </c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3"/>
      <c r="Z45" s="213"/>
      <c r="AA45" s="213"/>
      <c r="AB45" s="213"/>
      <c r="AC45" s="213"/>
      <c r="AD45" s="213"/>
      <c r="AE45" s="213"/>
      <c r="AF45" s="213"/>
      <c r="AG45" s="213" t="s">
        <v>195</v>
      </c>
      <c r="AH45" s="213">
        <v>5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20"/>
      <c r="B46" s="221"/>
      <c r="C46" s="258" t="s">
        <v>205</v>
      </c>
      <c r="D46" s="225"/>
      <c r="E46" s="226">
        <v>47</v>
      </c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3"/>
      <c r="Z46" s="213"/>
      <c r="AA46" s="213"/>
      <c r="AB46" s="213"/>
      <c r="AC46" s="213"/>
      <c r="AD46" s="213"/>
      <c r="AE46" s="213"/>
      <c r="AF46" s="213"/>
      <c r="AG46" s="213" t="s">
        <v>195</v>
      </c>
      <c r="AH46" s="213">
        <v>5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20"/>
      <c r="B47" s="221"/>
      <c r="C47" s="258" t="s">
        <v>206</v>
      </c>
      <c r="D47" s="225"/>
      <c r="E47" s="226">
        <v>4</v>
      </c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3"/>
      <c r="Z47" s="213"/>
      <c r="AA47" s="213"/>
      <c r="AB47" s="213"/>
      <c r="AC47" s="213"/>
      <c r="AD47" s="213"/>
      <c r="AE47" s="213"/>
      <c r="AF47" s="213"/>
      <c r="AG47" s="213" t="s">
        <v>195</v>
      </c>
      <c r="AH47" s="213">
        <v>5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20"/>
      <c r="B48" s="221"/>
      <c r="C48" s="258" t="s">
        <v>207</v>
      </c>
      <c r="D48" s="225"/>
      <c r="E48" s="226">
        <v>10</v>
      </c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3"/>
      <c r="Z48" s="213"/>
      <c r="AA48" s="213"/>
      <c r="AB48" s="213"/>
      <c r="AC48" s="213"/>
      <c r="AD48" s="213"/>
      <c r="AE48" s="213"/>
      <c r="AF48" s="213"/>
      <c r="AG48" s="213" t="s">
        <v>195</v>
      </c>
      <c r="AH48" s="213">
        <v>5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ht="22.5" outlineLevel="1" x14ac:dyDescent="0.2">
      <c r="A49" s="242">
        <v>23</v>
      </c>
      <c r="B49" s="243" t="s">
        <v>208</v>
      </c>
      <c r="C49" s="256" t="s">
        <v>209</v>
      </c>
      <c r="D49" s="244" t="s">
        <v>153</v>
      </c>
      <c r="E49" s="245">
        <v>14</v>
      </c>
      <c r="F49" s="246"/>
      <c r="G49" s="247">
        <f>ROUND(E49*F49,2)</f>
        <v>0</v>
      </c>
      <c r="H49" s="246"/>
      <c r="I49" s="247">
        <f>ROUND(E49*H49,2)</f>
        <v>0</v>
      </c>
      <c r="J49" s="246"/>
      <c r="K49" s="247">
        <f>ROUND(E49*J49,2)</f>
        <v>0</v>
      </c>
      <c r="L49" s="247">
        <v>21</v>
      </c>
      <c r="M49" s="247">
        <f>G49*(1+L49/100)</f>
        <v>0</v>
      </c>
      <c r="N49" s="247">
        <v>2.9999999999999997E-4</v>
      </c>
      <c r="O49" s="247">
        <f>ROUND(E49*N49,2)</f>
        <v>0</v>
      </c>
      <c r="P49" s="247">
        <v>0</v>
      </c>
      <c r="Q49" s="247">
        <f>ROUND(E49*P49,2)</f>
        <v>0</v>
      </c>
      <c r="R49" s="247" t="s">
        <v>210</v>
      </c>
      <c r="S49" s="247" t="s">
        <v>140</v>
      </c>
      <c r="T49" s="248" t="s">
        <v>140</v>
      </c>
      <c r="U49" s="223">
        <v>0</v>
      </c>
      <c r="V49" s="223">
        <f>ROUND(E49*U49,2)</f>
        <v>0</v>
      </c>
      <c r="W49" s="223"/>
      <c r="X49" s="223" t="s">
        <v>211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212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ht="22.5" outlineLevel="1" x14ac:dyDescent="0.2">
      <c r="A50" s="242">
        <v>24</v>
      </c>
      <c r="B50" s="243" t="s">
        <v>213</v>
      </c>
      <c r="C50" s="256" t="s">
        <v>214</v>
      </c>
      <c r="D50" s="244" t="s">
        <v>153</v>
      </c>
      <c r="E50" s="245">
        <v>6</v>
      </c>
      <c r="F50" s="246"/>
      <c r="G50" s="247">
        <f>ROUND(E50*F50,2)</f>
        <v>0</v>
      </c>
      <c r="H50" s="246"/>
      <c r="I50" s="247">
        <f>ROUND(E50*H50,2)</f>
        <v>0</v>
      </c>
      <c r="J50" s="246"/>
      <c r="K50" s="247">
        <f>ROUND(E50*J50,2)</f>
        <v>0</v>
      </c>
      <c r="L50" s="247">
        <v>21</v>
      </c>
      <c r="M50" s="247">
        <f>G50*(1+L50/100)</f>
        <v>0</v>
      </c>
      <c r="N50" s="247">
        <v>6.9999999999999999E-4</v>
      </c>
      <c r="O50" s="247">
        <f>ROUND(E50*N50,2)</f>
        <v>0</v>
      </c>
      <c r="P50" s="247">
        <v>0</v>
      </c>
      <c r="Q50" s="247">
        <f>ROUND(E50*P50,2)</f>
        <v>0</v>
      </c>
      <c r="R50" s="247" t="s">
        <v>210</v>
      </c>
      <c r="S50" s="247" t="s">
        <v>140</v>
      </c>
      <c r="T50" s="248" t="s">
        <v>140</v>
      </c>
      <c r="U50" s="223">
        <v>0</v>
      </c>
      <c r="V50" s="223">
        <f>ROUND(E50*U50,2)</f>
        <v>0</v>
      </c>
      <c r="W50" s="223"/>
      <c r="X50" s="223" t="s">
        <v>211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212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ht="22.5" outlineLevel="1" x14ac:dyDescent="0.2">
      <c r="A51" s="242">
        <v>25</v>
      </c>
      <c r="B51" s="243" t="s">
        <v>215</v>
      </c>
      <c r="C51" s="256" t="s">
        <v>216</v>
      </c>
      <c r="D51" s="244" t="s">
        <v>153</v>
      </c>
      <c r="E51" s="245">
        <v>5</v>
      </c>
      <c r="F51" s="246"/>
      <c r="G51" s="247">
        <f>ROUND(E51*F51,2)</f>
        <v>0</v>
      </c>
      <c r="H51" s="246"/>
      <c r="I51" s="247">
        <f>ROUND(E51*H51,2)</f>
        <v>0</v>
      </c>
      <c r="J51" s="246"/>
      <c r="K51" s="247">
        <f>ROUND(E51*J51,2)</f>
        <v>0</v>
      </c>
      <c r="L51" s="247">
        <v>21</v>
      </c>
      <c r="M51" s="247">
        <f>G51*(1+L51/100)</f>
        <v>0</v>
      </c>
      <c r="N51" s="247">
        <v>8.0000000000000004E-4</v>
      </c>
      <c r="O51" s="247">
        <f>ROUND(E51*N51,2)</f>
        <v>0</v>
      </c>
      <c r="P51" s="247">
        <v>0</v>
      </c>
      <c r="Q51" s="247">
        <f>ROUND(E51*P51,2)</f>
        <v>0</v>
      </c>
      <c r="R51" s="247" t="s">
        <v>210</v>
      </c>
      <c r="S51" s="247" t="s">
        <v>140</v>
      </c>
      <c r="T51" s="248" t="s">
        <v>140</v>
      </c>
      <c r="U51" s="223">
        <v>0</v>
      </c>
      <c r="V51" s="223">
        <f>ROUND(E51*U51,2)</f>
        <v>0</v>
      </c>
      <c r="W51" s="223"/>
      <c r="X51" s="223" t="s">
        <v>211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212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ht="22.5" outlineLevel="1" x14ac:dyDescent="0.2">
      <c r="A52" s="242">
        <v>26</v>
      </c>
      <c r="B52" s="243" t="s">
        <v>217</v>
      </c>
      <c r="C52" s="256" t="s">
        <v>218</v>
      </c>
      <c r="D52" s="244" t="s">
        <v>153</v>
      </c>
      <c r="E52" s="245">
        <v>2</v>
      </c>
      <c r="F52" s="246"/>
      <c r="G52" s="247">
        <f>ROUND(E52*F52,2)</f>
        <v>0</v>
      </c>
      <c r="H52" s="246"/>
      <c r="I52" s="247">
        <f>ROUND(E52*H52,2)</f>
        <v>0</v>
      </c>
      <c r="J52" s="246"/>
      <c r="K52" s="247">
        <f>ROUND(E52*J52,2)</f>
        <v>0</v>
      </c>
      <c r="L52" s="247">
        <v>21</v>
      </c>
      <c r="M52" s="247">
        <f>G52*(1+L52/100)</f>
        <v>0</v>
      </c>
      <c r="N52" s="247">
        <v>4.4000000000000002E-4</v>
      </c>
      <c r="O52" s="247">
        <f>ROUND(E52*N52,2)</f>
        <v>0</v>
      </c>
      <c r="P52" s="247">
        <v>0</v>
      </c>
      <c r="Q52" s="247">
        <f>ROUND(E52*P52,2)</f>
        <v>0</v>
      </c>
      <c r="R52" s="247" t="s">
        <v>210</v>
      </c>
      <c r="S52" s="247" t="s">
        <v>140</v>
      </c>
      <c r="T52" s="248" t="s">
        <v>140</v>
      </c>
      <c r="U52" s="223">
        <v>0</v>
      </c>
      <c r="V52" s="223">
        <f>ROUND(E52*U52,2)</f>
        <v>0</v>
      </c>
      <c r="W52" s="223"/>
      <c r="X52" s="223" t="s">
        <v>211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212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ht="33.75" outlineLevel="1" x14ac:dyDescent="0.2">
      <c r="A53" s="242">
        <v>27</v>
      </c>
      <c r="B53" s="243" t="s">
        <v>219</v>
      </c>
      <c r="C53" s="256" t="s">
        <v>220</v>
      </c>
      <c r="D53" s="244" t="s">
        <v>163</v>
      </c>
      <c r="E53" s="245">
        <v>10</v>
      </c>
      <c r="F53" s="246"/>
      <c r="G53" s="247">
        <f>ROUND(E53*F53,2)</f>
        <v>0</v>
      </c>
      <c r="H53" s="246"/>
      <c r="I53" s="247">
        <f>ROUND(E53*H53,2)</f>
        <v>0</v>
      </c>
      <c r="J53" s="246"/>
      <c r="K53" s="247">
        <f>ROUND(E53*J53,2)</f>
        <v>0</v>
      </c>
      <c r="L53" s="247">
        <v>21</v>
      </c>
      <c r="M53" s="247">
        <f>G53*(1+L53/100)</f>
        <v>0</v>
      </c>
      <c r="N53" s="247">
        <v>9.0000000000000006E-5</v>
      </c>
      <c r="O53" s="247">
        <f>ROUND(E53*N53,2)</f>
        <v>0</v>
      </c>
      <c r="P53" s="247">
        <v>0</v>
      </c>
      <c r="Q53" s="247">
        <f>ROUND(E53*P53,2)</f>
        <v>0</v>
      </c>
      <c r="R53" s="247" t="s">
        <v>210</v>
      </c>
      <c r="S53" s="247" t="s">
        <v>140</v>
      </c>
      <c r="T53" s="248" t="s">
        <v>140</v>
      </c>
      <c r="U53" s="223">
        <v>0</v>
      </c>
      <c r="V53" s="223">
        <f>ROUND(E53*U53,2)</f>
        <v>0</v>
      </c>
      <c r="W53" s="223"/>
      <c r="X53" s="223" t="s">
        <v>211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212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ht="33.75" outlineLevel="1" x14ac:dyDescent="0.2">
      <c r="A54" s="242">
        <v>28</v>
      </c>
      <c r="B54" s="243" t="s">
        <v>221</v>
      </c>
      <c r="C54" s="256" t="s">
        <v>222</v>
      </c>
      <c r="D54" s="244" t="s">
        <v>163</v>
      </c>
      <c r="E54" s="245">
        <v>47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21</v>
      </c>
      <c r="M54" s="247">
        <f>G54*(1+L54/100)</f>
        <v>0</v>
      </c>
      <c r="N54" s="247">
        <v>8.4999999999999995E-4</v>
      </c>
      <c r="O54" s="247">
        <f>ROUND(E54*N54,2)</f>
        <v>0.04</v>
      </c>
      <c r="P54" s="247">
        <v>0</v>
      </c>
      <c r="Q54" s="247">
        <f>ROUND(E54*P54,2)</f>
        <v>0</v>
      </c>
      <c r="R54" s="247" t="s">
        <v>210</v>
      </c>
      <c r="S54" s="247" t="s">
        <v>140</v>
      </c>
      <c r="T54" s="248" t="s">
        <v>140</v>
      </c>
      <c r="U54" s="223">
        <v>0</v>
      </c>
      <c r="V54" s="223">
        <f>ROUND(E54*U54,2)</f>
        <v>0</v>
      </c>
      <c r="W54" s="223"/>
      <c r="X54" s="223" t="s">
        <v>211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212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33.75" outlineLevel="1" x14ac:dyDescent="0.2">
      <c r="A55" s="242">
        <v>29</v>
      </c>
      <c r="B55" s="243" t="s">
        <v>223</v>
      </c>
      <c r="C55" s="256" t="s">
        <v>224</v>
      </c>
      <c r="D55" s="244" t="s">
        <v>163</v>
      </c>
      <c r="E55" s="245">
        <v>10</v>
      </c>
      <c r="F55" s="246"/>
      <c r="G55" s="247">
        <f>ROUND(E55*F55,2)</f>
        <v>0</v>
      </c>
      <c r="H55" s="246"/>
      <c r="I55" s="247">
        <f>ROUND(E55*H55,2)</f>
        <v>0</v>
      </c>
      <c r="J55" s="246"/>
      <c r="K55" s="247">
        <f>ROUND(E55*J55,2)</f>
        <v>0</v>
      </c>
      <c r="L55" s="247">
        <v>21</v>
      </c>
      <c r="M55" s="247">
        <f>G55*(1+L55/100)</f>
        <v>0</v>
      </c>
      <c r="N55" s="247">
        <v>1.41E-3</v>
      </c>
      <c r="O55" s="247">
        <f>ROUND(E55*N55,2)</f>
        <v>0.01</v>
      </c>
      <c r="P55" s="247">
        <v>0</v>
      </c>
      <c r="Q55" s="247">
        <f>ROUND(E55*P55,2)</f>
        <v>0</v>
      </c>
      <c r="R55" s="247" t="s">
        <v>210</v>
      </c>
      <c r="S55" s="247" t="s">
        <v>140</v>
      </c>
      <c r="T55" s="248" t="s">
        <v>140</v>
      </c>
      <c r="U55" s="223">
        <v>0</v>
      </c>
      <c r="V55" s="223">
        <f>ROUND(E55*U55,2)</f>
        <v>0</v>
      </c>
      <c r="W55" s="223"/>
      <c r="X55" s="223" t="s">
        <v>211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212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33.75" outlineLevel="1" x14ac:dyDescent="0.2">
      <c r="A56" s="234">
        <v>30</v>
      </c>
      <c r="B56" s="235" t="s">
        <v>225</v>
      </c>
      <c r="C56" s="254" t="s">
        <v>226</v>
      </c>
      <c r="D56" s="236" t="s">
        <v>163</v>
      </c>
      <c r="E56" s="237">
        <v>4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21</v>
      </c>
      <c r="M56" s="239">
        <f>G56*(1+L56/100)</f>
        <v>0</v>
      </c>
      <c r="N56" s="239">
        <v>1.8699999999999999E-3</v>
      </c>
      <c r="O56" s="239">
        <f>ROUND(E56*N56,2)</f>
        <v>0.01</v>
      </c>
      <c r="P56" s="239">
        <v>0</v>
      </c>
      <c r="Q56" s="239">
        <f>ROUND(E56*P56,2)</f>
        <v>0</v>
      </c>
      <c r="R56" s="239" t="s">
        <v>210</v>
      </c>
      <c r="S56" s="239" t="s">
        <v>140</v>
      </c>
      <c r="T56" s="240" t="s">
        <v>140</v>
      </c>
      <c r="U56" s="223">
        <v>0</v>
      </c>
      <c r="V56" s="223">
        <f>ROUND(E56*U56,2)</f>
        <v>0</v>
      </c>
      <c r="W56" s="223"/>
      <c r="X56" s="223" t="s">
        <v>211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212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20">
        <v>31</v>
      </c>
      <c r="B57" s="221" t="s">
        <v>169</v>
      </c>
      <c r="C57" s="259" t="s">
        <v>170</v>
      </c>
      <c r="D57" s="222" t="s">
        <v>0</v>
      </c>
      <c r="E57" s="250"/>
      <c r="F57" s="224"/>
      <c r="G57" s="223">
        <f>ROUND(E57*F57,2)</f>
        <v>0</v>
      </c>
      <c r="H57" s="224"/>
      <c r="I57" s="223">
        <f>ROUND(E57*H57,2)</f>
        <v>0</v>
      </c>
      <c r="J57" s="224"/>
      <c r="K57" s="223">
        <f>ROUND(E57*J57,2)</f>
        <v>0</v>
      </c>
      <c r="L57" s="223">
        <v>21</v>
      </c>
      <c r="M57" s="223">
        <f>G57*(1+L57/100)</f>
        <v>0</v>
      </c>
      <c r="N57" s="223">
        <v>0</v>
      </c>
      <c r="O57" s="223">
        <f>ROUND(E57*N57,2)</f>
        <v>0</v>
      </c>
      <c r="P57" s="223">
        <v>0</v>
      </c>
      <c r="Q57" s="223">
        <f>ROUND(E57*P57,2)</f>
        <v>0</v>
      </c>
      <c r="R57" s="223" t="s">
        <v>139</v>
      </c>
      <c r="S57" s="223" t="s">
        <v>140</v>
      </c>
      <c r="T57" s="223" t="s">
        <v>140</v>
      </c>
      <c r="U57" s="223">
        <v>0</v>
      </c>
      <c r="V57" s="223">
        <f>ROUND(E57*U57,2)</f>
        <v>0</v>
      </c>
      <c r="W57" s="223"/>
      <c r="X57" s="223" t="s">
        <v>227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228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20"/>
      <c r="B58" s="221"/>
      <c r="C58" s="260" t="s">
        <v>171</v>
      </c>
      <c r="D58" s="251"/>
      <c r="E58" s="251"/>
      <c r="F58" s="251"/>
      <c r="G58" s="251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13"/>
      <c r="Z58" s="213"/>
      <c r="AA58" s="213"/>
      <c r="AB58" s="213"/>
      <c r="AC58" s="213"/>
      <c r="AD58" s="213"/>
      <c r="AE58" s="213"/>
      <c r="AF58" s="213"/>
      <c r="AG58" s="213" t="s">
        <v>156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x14ac:dyDescent="0.2">
      <c r="A59" s="228" t="s">
        <v>134</v>
      </c>
      <c r="B59" s="229" t="s">
        <v>94</v>
      </c>
      <c r="C59" s="253" t="s">
        <v>95</v>
      </c>
      <c r="D59" s="230"/>
      <c r="E59" s="231"/>
      <c r="F59" s="232"/>
      <c r="G59" s="232">
        <f>SUMIF(AG60:AG72,"&lt;&gt;NOR",G60:G72)</f>
        <v>0</v>
      </c>
      <c r="H59" s="232"/>
      <c r="I59" s="232">
        <f>SUM(I60:I72)</f>
        <v>0</v>
      </c>
      <c r="J59" s="232"/>
      <c r="K59" s="232">
        <f>SUM(K60:K72)</f>
        <v>0</v>
      </c>
      <c r="L59" s="232"/>
      <c r="M59" s="232">
        <f>SUM(M60:M72)</f>
        <v>0</v>
      </c>
      <c r="N59" s="232"/>
      <c r="O59" s="232">
        <f>SUM(O60:O72)</f>
        <v>0.41000000000000003</v>
      </c>
      <c r="P59" s="232"/>
      <c r="Q59" s="232">
        <f>SUM(Q60:Q72)</f>
        <v>0</v>
      </c>
      <c r="R59" s="232"/>
      <c r="S59" s="232"/>
      <c r="T59" s="233"/>
      <c r="U59" s="227"/>
      <c r="V59" s="227">
        <f>SUM(V60:V72)</f>
        <v>16.809999999999999</v>
      </c>
      <c r="W59" s="227"/>
      <c r="X59" s="227"/>
      <c r="AG59" t="s">
        <v>135</v>
      </c>
    </row>
    <row r="60" spans="1:60" ht="22.5" outlineLevel="1" x14ac:dyDescent="0.2">
      <c r="A60" s="234">
        <v>32</v>
      </c>
      <c r="B60" s="235" t="s">
        <v>229</v>
      </c>
      <c r="C60" s="254" t="s">
        <v>230</v>
      </c>
      <c r="D60" s="236" t="s">
        <v>153</v>
      </c>
      <c r="E60" s="237">
        <v>1</v>
      </c>
      <c r="F60" s="238"/>
      <c r="G60" s="239">
        <f>ROUND(E60*F60,2)</f>
        <v>0</v>
      </c>
      <c r="H60" s="238"/>
      <c r="I60" s="239">
        <f>ROUND(E60*H60,2)</f>
        <v>0</v>
      </c>
      <c r="J60" s="238"/>
      <c r="K60" s="239">
        <f>ROUND(E60*J60,2)</f>
        <v>0</v>
      </c>
      <c r="L60" s="239">
        <v>21</v>
      </c>
      <c r="M60" s="239">
        <f>G60*(1+L60/100)</f>
        <v>0</v>
      </c>
      <c r="N60" s="239">
        <v>8.2769999999999996E-2</v>
      </c>
      <c r="O60" s="239">
        <f>ROUND(E60*N60,2)</f>
        <v>0.08</v>
      </c>
      <c r="P60" s="239">
        <v>0</v>
      </c>
      <c r="Q60" s="239">
        <f>ROUND(E60*P60,2)</f>
        <v>0</v>
      </c>
      <c r="R60" s="239" t="s">
        <v>154</v>
      </c>
      <c r="S60" s="239" t="s">
        <v>140</v>
      </c>
      <c r="T60" s="240" t="s">
        <v>191</v>
      </c>
      <c r="U60" s="223">
        <v>3.82</v>
      </c>
      <c r="V60" s="223">
        <f>ROUND(E60*U60,2)</f>
        <v>3.82</v>
      </c>
      <c r="W60" s="223"/>
      <c r="X60" s="223" t="s">
        <v>141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142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20"/>
      <c r="B61" s="221"/>
      <c r="C61" s="255" t="s">
        <v>231</v>
      </c>
      <c r="D61" s="241"/>
      <c r="E61" s="241"/>
      <c r="F61" s="241"/>
      <c r="G61" s="241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3"/>
      <c r="Z61" s="213"/>
      <c r="AA61" s="213"/>
      <c r="AB61" s="213"/>
      <c r="AC61" s="213"/>
      <c r="AD61" s="213"/>
      <c r="AE61" s="213"/>
      <c r="AF61" s="213"/>
      <c r="AG61" s="213" t="s">
        <v>144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ht="22.5" outlineLevel="1" x14ac:dyDescent="0.2">
      <c r="A62" s="234">
        <v>33</v>
      </c>
      <c r="B62" s="235" t="s">
        <v>232</v>
      </c>
      <c r="C62" s="254" t="s">
        <v>233</v>
      </c>
      <c r="D62" s="236" t="s">
        <v>149</v>
      </c>
      <c r="E62" s="237">
        <v>1</v>
      </c>
      <c r="F62" s="238"/>
      <c r="G62" s="239">
        <f>ROUND(E62*F62,2)</f>
        <v>0</v>
      </c>
      <c r="H62" s="238"/>
      <c r="I62" s="239">
        <f>ROUND(E62*H62,2)</f>
        <v>0</v>
      </c>
      <c r="J62" s="238"/>
      <c r="K62" s="239">
        <f>ROUND(E62*J62,2)</f>
        <v>0</v>
      </c>
      <c r="L62" s="239">
        <v>21</v>
      </c>
      <c r="M62" s="239">
        <f>G62*(1+L62/100)</f>
        <v>0</v>
      </c>
      <c r="N62" s="239">
        <v>7.7869999999999995E-2</v>
      </c>
      <c r="O62" s="239">
        <f>ROUND(E62*N62,2)</f>
        <v>0.08</v>
      </c>
      <c r="P62" s="239">
        <v>0</v>
      </c>
      <c r="Q62" s="239">
        <f>ROUND(E62*P62,2)</f>
        <v>0</v>
      </c>
      <c r="R62" s="239" t="s">
        <v>154</v>
      </c>
      <c r="S62" s="239" t="s">
        <v>140</v>
      </c>
      <c r="T62" s="240" t="s">
        <v>191</v>
      </c>
      <c r="U62" s="223">
        <v>11.39</v>
      </c>
      <c r="V62" s="223">
        <f>ROUND(E62*U62,2)</f>
        <v>11.39</v>
      </c>
      <c r="W62" s="223"/>
      <c r="X62" s="223" t="s">
        <v>141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142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20"/>
      <c r="B63" s="221"/>
      <c r="C63" s="258" t="s">
        <v>234</v>
      </c>
      <c r="D63" s="225"/>
      <c r="E63" s="226">
        <v>1</v>
      </c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3"/>
      <c r="Z63" s="213"/>
      <c r="AA63" s="213"/>
      <c r="AB63" s="213"/>
      <c r="AC63" s="213"/>
      <c r="AD63" s="213"/>
      <c r="AE63" s="213"/>
      <c r="AF63" s="213"/>
      <c r="AG63" s="213" t="s">
        <v>195</v>
      </c>
      <c r="AH63" s="213">
        <v>5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34">
        <v>34</v>
      </c>
      <c r="B64" s="235" t="s">
        <v>235</v>
      </c>
      <c r="C64" s="254" t="s">
        <v>236</v>
      </c>
      <c r="D64" s="236" t="s">
        <v>149</v>
      </c>
      <c r="E64" s="237">
        <v>1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21</v>
      </c>
      <c r="M64" s="239">
        <f>G64*(1+L64/100)</f>
        <v>0</v>
      </c>
      <c r="N64" s="239">
        <v>4.7600000000000003E-3</v>
      </c>
      <c r="O64" s="239">
        <f>ROUND(E64*N64,2)</f>
        <v>0</v>
      </c>
      <c r="P64" s="239">
        <v>0</v>
      </c>
      <c r="Q64" s="239">
        <f>ROUND(E64*P64,2)</f>
        <v>0</v>
      </c>
      <c r="R64" s="239" t="s">
        <v>154</v>
      </c>
      <c r="S64" s="239" t="s">
        <v>140</v>
      </c>
      <c r="T64" s="240" t="s">
        <v>140</v>
      </c>
      <c r="U64" s="223">
        <v>0.83099999999999996</v>
      </c>
      <c r="V64" s="223">
        <f>ROUND(E64*U64,2)</f>
        <v>0.83</v>
      </c>
      <c r="W64" s="223"/>
      <c r="X64" s="223" t="s">
        <v>141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142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20"/>
      <c r="B65" s="221"/>
      <c r="C65" s="258" t="s">
        <v>237</v>
      </c>
      <c r="D65" s="225"/>
      <c r="E65" s="226">
        <v>1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3"/>
      <c r="Z65" s="213"/>
      <c r="AA65" s="213"/>
      <c r="AB65" s="213"/>
      <c r="AC65" s="213"/>
      <c r="AD65" s="213"/>
      <c r="AE65" s="213"/>
      <c r="AF65" s="213"/>
      <c r="AG65" s="213" t="s">
        <v>195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42">
        <v>35</v>
      </c>
      <c r="B66" s="243" t="s">
        <v>238</v>
      </c>
      <c r="C66" s="256" t="s">
        <v>239</v>
      </c>
      <c r="D66" s="244" t="s">
        <v>149</v>
      </c>
      <c r="E66" s="245">
        <v>1</v>
      </c>
      <c r="F66" s="246"/>
      <c r="G66" s="247">
        <f>ROUND(E66*F66,2)</f>
        <v>0</v>
      </c>
      <c r="H66" s="246"/>
      <c r="I66" s="247">
        <f>ROUND(E66*H66,2)</f>
        <v>0</v>
      </c>
      <c r="J66" s="246"/>
      <c r="K66" s="247">
        <f>ROUND(E66*J66,2)</f>
        <v>0</v>
      </c>
      <c r="L66" s="247">
        <v>21</v>
      </c>
      <c r="M66" s="247">
        <f>G66*(1+L66/100)</f>
        <v>0</v>
      </c>
      <c r="N66" s="247">
        <v>0</v>
      </c>
      <c r="O66" s="247">
        <f>ROUND(E66*N66,2)</f>
        <v>0</v>
      </c>
      <c r="P66" s="247">
        <v>0</v>
      </c>
      <c r="Q66" s="247">
        <f>ROUND(E66*P66,2)</f>
        <v>0</v>
      </c>
      <c r="R66" s="247" t="s">
        <v>154</v>
      </c>
      <c r="S66" s="247" t="s">
        <v>240</v>
      </c>
      <c r="T66" s="248" t="s">
        <v>191</v>
      </c>
      <c r="U66" s="223">
        <v>0</v>
      </c>
      <c r="V66" s="223">
        <f>ROUND(E66*U66,2)</f>
        <v>0</v>
      </c>
      <c r="W66" s="223"/>
      <c r="X66" s="223" t="s">
        <v>141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142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34">
        <v>36</v>
      </c>
      <c r="B67" s="235" t="s">
        <v>241</v>
      </c>
      <c r="C67" s="254" t="s">
        <v>242</v>
      </c>
      <c r="D67" s="236" t="s">
        <v>149</v>
      </c>
      <c r="E67" s="237">
        <v>1</v>
      </c>
      <c r="F67" s="238"/>
      <c r="G67" s="239">
        <f>ROUND(E67*F67,2)</f>
        <v>0</v>
      </c>
      <c r="H67" s="238"/>
      <c r="I67" s="239">
        <f>ROUND(E67*H67,2)</f>
        <v>0</v>
      </c>
      <c r="J67" s="238"/>
      <c r="K67" s="239">
        <f>ROUND(E67*J67,2)</f>
        <v>0</v>
      </c>
      <c r="L67" s="239">
        <v>21</v>
      </c>
      <c r="M67" s="239">
        <f>G67*(1+L67/100)</f>
        <v>0</v>
      </c>
      <c r="N67" s="239">
        <v>5.9000000000000003E-4</v>
      </c>
      <c r="O67" s="239">
        <f>ROUND(E67*N67,2)</f>
        <v>0</v>
      </c>
      <c r="P67" s="239">
        <v>0</v>
      </c>
      <c r="Q67" s="239">
        <f>ROUND(E67*P67,2)</f>
        <v>0</v>
      </c>
      <c r="R67" s="239" t="s">
        <v>154</v>
      </c>
      <c r="S67" s="239" t="s">
        <v>140</v>
      </c>
      <c r="T67" s="240" t="s">
        <v>140</v>
      </c>
      <c r="U67" s="223">
        <v>0.55000000000000004</v>
      </c>
      <c r="V67" s="223">
        <f>ROUND(E67*U67,2)</f>
        <v>0.55000000000000004</v>
      </c>
      <c r="W67" s="223"/>
      <c r="X67" s="223" t="s">
        <v>141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142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20"/>
      <c r="B68" s="221"/>
      <c r="C68" s="258" t="s">
        <v>243</v>
      </c>
      <c r="D68" s="225"/>
      <c r="E68" s="226">
        <v>1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3"/>
      <c r="Z68" s="213"/>
      <c r="AA68" s="213"/>
      <c r="AB68" s="213"/>
      <c r="AC68" s="213"/>
      <c r="AD68" s="213"/>
      <c r="AE68" s="213"/>
      <c r="AF68" s="213"/>
      <c r="AG68" s="213" t="s">
        <v>195</v>
      </c>
      <c r="AH68" s="213">
        <v>5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2.5" outlineLevel="1" x14ac:dyDescent="0.2">
      <c r="A69" s="242">
        <v>37</v>
      </c>
      <c r="B69" s="243" t="s">
        <v>244</v>
      </c>
      <c r="C69" s="256" t="s">
        <v>245</v>
      </c>
      <c r="D69" s="244" t="s">
        <v>153</v>
      </c>
      <c r="E69" s="245">
        <v>1</v>
      </c>
      <c r="F69" s="246"/>
      <c r="G69" s="247">
        <f>ROUND(E69*F69,2)</f>
        <v>0</v>
      </c>
      <c r="H69" s="246"/>
      <c r="I69" s="247">
        <f>ROUND(E69*H69,2)</f>
        <v>0</v>
      </c>
      <c r="J69" s="246"/>
      <c r="K69" s="247">
        <f>ROUND(E69*J69,2)</f>
        <v>0</v>
      </c>
      <c r="L69" s="247">
        <v>21</v>
      </c>
      <c r="M69" s="247">
        <f>G69*(1+L69/100)</f>
        <v>0</v>
      </c>
      <c r="N69" s="247">
        <v>2.5000000000000001E-3</v>
      </c>
      <c r="O69" s="247">
        <f>ROUND(E69*N69,2)</f>
        <v>0</v>
      </c>
      <c r="P69" s="247">
        <v>0</v>
      </c>
      <c r="Q69" s="247">
        <f>ROUND(E69*P69,2)</f>
        <v>0</v>
      </c>
      <c r="R69" s="247" t="s">
        <v>154</v>
      </c>
      <c r="S69" s="247" t="s">
        <v>140</v>
      </c>
      <c r="T69" s="248" t="s">
        <v>191</v>
      </c>
      <c r="U69" s="223">
        <v>0.22</v>
      </c>
      <c r="V69" s="223">
        <f>ROUND(E69*U69,2)</f>
        <v>0.22</v>
      </c>
      <c r="W69" s="223"/>
      <c r="X69" s="223" t="s">
        <v>141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142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42">
        <v>38</v>
      </c>
      <c r="B70" s="243" t="s">
        <v>246</v>
      </c>
      <c r="C70" s="256" t="s">
        <v>247</v>
      </c>
      <c r="D70" s="244" t="s">
        <v>0</v>
      </c>
      <c r="E70" s="245">
        <v>100</v>
      </c>
      <c r="F70" s="246"/>
      <c r="G70" s="247">
        <f>ROUND(E70*F70,2)</f>
        <v>0</v>
      </c>
      <c r="H70" s="246"/>
      <c r="I70" s="247">
        <f>ROUND(E70*H70,2)</f>
        <v>0</v>
      </c>
      <c r="J70" s="246"/>
      <c r="K70" s="247">
        <f>ROUND(E70*J70,2)</f>
        <v>0</v>
      </c>
      <c r="L70" s="247">
        <v>21</v>
      </c>
      <c r="M70" s="247">
        <f>G70*(1+L70/100)</f>
        <v>0</v>
      </c>
      <c r="N70" s="247">
        <v>0</v>
      </c>
      <c r="O70" s="247">
        <f>ROUND(E70*N70,2)</f>
        <v>0</v>
      </c>
      <c r="P70" s="247">
        <v>0</v>
      </c>
      <c r="Q70" s="247">
        <f>ROUND(E70*P70,2)</f>
        <v>0</v>
      </c>
      <c r="R70" s="247" t="s">
        <v>154</v>
      </c>
      <c r="S70" s="247" t="s">
        <v>140</v>
      </c>
      <c r="T70" s="248" t="s">
        <v>140</v>
      </c>
      <c r="U70" s="223">
        <v>0</v>
      </c>
      <c r="V70" s="223">
        <f>ROUND(E70*U70,2)</f>
        <v>0</v>
      </c>
      <c r="W70" s="223"/>
      <c r="X70" s="223" t="s">
        <v>141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142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ht="22.5" outlineLevel="1" x14ac:dyDescent="0.2">
      <c r="A71" s="242">
        <v>39</v>
      </c>
      <c r="B71" s="243" t="s">
        <v>248</v>
      </c>
      <c r="C71" s="256" t="s">
        <v>249</v>
      </c>
      <c r="D71" s="244" t="s">
        <v>149</v>
      </c>
      <c r="E71" s="245">
        <v>1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21</v>
      </c>
      <c r="M71" s="247">
        <f>G71*(1+L71/100)</f>
        <v>0</v>
      </c>
      <c r="N71" s="247">
        <v>0.254</v>
      </c>
      <c r="O71" s="247">
        <f>ROUND(E71*N71,2)</f>
        <v>0.25</v>
      </c>
      <c r="P71" s="247">
        <v>0</v>
      </c>
      <c r="Q71" s="247">
        <f>ROUND(E71*P71,2)</f>
        <v>0</v>
      </c>
      <c r="R71" s="247" t="s">
        <v>210</v>
      </c>
      <c r="S71" s="247" t="s">
        <v>140</v>
      </c>
      <c r="T71" s="248" t="s">
        <v>191</v>
      </c>
      <c r="U71" s="223">
        <v>0</v>
      </c>
      <c r="V71" s="223">
        <f>ROUND(E71*U71,2)</f>
        <v>0</v>
      </c>
      <c r="W71" s="223"/>
      <c r="X71" s="223" t="s">
        <v>211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212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ht="56.25" outlineLevel="1" x14ac:dyDescent="0.2">
      <c r="A72" s="242">
        <v>40</v>
      </c>
      <c r="B72" s="243" t="s">
        <v>250</v>
      </c>
      <c r="C72" s="256" t="s">
        <v>251</v>
      </c>
      <c r="D72" s="244" t="s">
        <v>153</v>
      </c>
      <c r="E72" s="245">
        <v>1</v>
      </c>
      <c r="F72" s="246"/>
      <c r="G72" s="247">
        <f>ROUND(E72*F72,2)</f>
        <v>0</v>
      </c>
      <c r="H72" s="246"/>
      <c r="I72" s="247">
        <f>ROUND(E72*H72,2)</f>
        <v>0</v>
      </c>
      <c r="J72" s="246"/>
      <c r="K72" s="247">
        <f>ROUND(E72*J72,2)</f>
        <v>0</v>
      </c>
      <c r="L72" s="247">
        <v>21</v>
      </c>
      <c r="M72" s="247">
        <f>G72*(1+L72/100)</f>
        <v>0</v>
      </c>
      <c r="N72" s="247">
        <v>3.3E-3</v>
      </c>
      <c r="O72" s="247">
        <f>ROUND(E72*N72,2)</f>
        <v>0</v>
      </c>
      <c r="P72" s="247">
        <v>0</v>
      </c>
      <c r="Q72" s="247">
        <f>ROUND(E72*P72,2)</f>
        <v>0</v>
      </c>
      <c r="R72" s="247" t="s">
        <v>210</v>
      </c>
      <c r="S72" s="247" t="s">
        <v>140</v>
      </c>
      <c r="T72" s="248" t="s">
        <v>191</v>
      </c>
      <c r="U72" s="223">
        <v>0</v>
      </c>
      <c r="V72" s="223">
        <f>ROUND(E72*U72,2)</f>
        <v>0</v>
      </c>
      <c r="W72" s="223"/>
      <c r="X72" s="223" t="s">
        <v>211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212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x14ac:dyDescent="0.2">
      <c r="A73" s="228" t="s">
        <v>134</v>
      </c>
      <c r="B73" s="229" t="s">
        <v>96</v>
      </c>
      <c r="C73" s="253" t="s">
        <v>97</v>
      </c>
      <c r="D73" s="230"/>
      <c r="E73" s="231"/>
      <c r="F73" s="232"/>
      <c r="G73" s="232">
        <f>SUMIF(AG74:AG94,"&lt;&gt;NOR",G74:G94)</f>
        <v>0</v>
      </c>
      <c r="H73" s="232"/>
      <c r="I73" s="232">
        <f>SUM(I74:I94)</f>
        <v>0</v>
      </c>
      <c r="J73" s="232"/>
      <c r="K73" s="232">
        <f>SUM(K74:K94)</f>
        <v>0</v>
      </c>
      <c r="L73" s="232"/>
      <c r="M73" s="232">
        <f>SUM(M74:M94)</f>
        <v>0</v>
      </c>
      <c r="N73" s="232"/>
      <c r="O73" s="232">
        <f>SUM(O74:O94)</f>
        <v>0.59000000000000008</v>
      </c>
      <c r="P73" s="232"/>
      <c r="Q73" s="232">
        <f>SUM(Q74:Q94)</f>
        <v>0</v>
      </c>
      <c r="R73" s="232"/>
      <c r="S73" s="232"/>
      <c r="T73" s="233"/>
      <c r="U73" s="227"/>
      <c r="V73" s="227">
        <f>SUM(V74:V94)</f>
        <v>52.820000000000007</v>
      </c>
      <c r="W73" s="227"/>
      <c r="X73" s="227"/>
      <c r="AG73" t="s">
        <v>135</v>
      </c>
    </row>
    <row r="74" spans="1:60" outlineLevel="1" x14ac:dyDescent="0.2">
      <c r="A74" s="234">
        <v>41</v>
      </c>
      <c r="B74" s="235" t="s">
        <v>252</v>
      </c>
      <c r="C74" s="254" t="s">
        <v>253</v>
      </c>
      <c r="D74" s="236" t="s">
        <v>163</v>
      </c>
      <c r="E74" s="237">
        <v>4</v>
      </c>
      <c r="F74" s="238"/>
      <c r="G74" s="239">
        <f>ROUND(E74*F74,2)</f>
        <v>0</v>
      </c>
      <c r="H74" s="238"/>
      <c r="I74" s="239">
        <f>ROUND(E74*H74,2)</f>
        <v>0</v>
      </c>
      <c r="J74" s="238"/>
      <c r="K74" s="239">
        <f>ROUND(E74*J74,2)</f>
        <v>0</v>
      </c>
      <c r="L74" s="239">
        <v>21</v>
      </c>
      <c r="M74" s="239">
        <f>G74*(1+L74/100)</f>
        <v>0</v>
      </c>
      <c r="N74" s="239">
        <v>1.001E-2</v>
      </c>
      <c r="O74" s="239">
        <f>ROUND(E74*N74,2)</f>
        <v>0.04</v>
      </c>
      <c r="P74" s="239">
        <v>0</v>
      </c>
      <c r="Q74" s="239">
        <f>ROUND(E74*P74,2)</f>
        <v>0</v>
      </c>
      <c r="R74" s="239" t="s">
        <v>150</v>
      </c>
      <c r="S74" s="239" t="s">
        <v>140</v>
      </c>
      <c r="T74" s="240" t="s">
        <v>140</v>
      </c>
      <c r="U74" s="223">
        <v>0.76</v>
      </c>
      <c r="V74" s="223">
        <f>ROUND(E74*U74,2)</f>
        <v>3.04</v>
      </c>
      <c r="W74" s="223"/>
      <c r="X74" s="223" t="s">
        <v>141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142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20"/>
      <c r="B75" s="221"/>
      <c r="C75" s="255" t="s">
        <v>254</v>
      </c>
      <c r="D75" s="241"/>
      <c r="E75" s="241"/>
      <c r="F75" s="241"/>
      <c r="G75" s="241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3"/>
      <c r="Z75" s="213"/>
      <c r="AA75" s="213"/>
      <c r="AB75" s="213"/>
      <c r="AC75" s="213"/>
      <c r="AD75" s="213"/>
      <c r="AE75" s="213"/>
      <c r="AF75" s="213"/>
      <c r="AG75" s="213" t="s">
        <v>144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34">
        <v>42</v>
      </c>
      <c r="B76" s="235" t="s">
        <v>255</v>
      </c>
      <c r="C76" s="254" t="s">
        <v>256</v>
      </c>
      <c r="D76" s="236" t="s">
        <v>163</v>
      </c>
      <c r="E76" s="237">
        <v>10</v>
      </c>
      <c r="F76" s="238"/>
      <c r="G76" s="239">
        <f>ROUND(E76*F76,2)</f>
        <v>0</v>
      </c>
      <c r="H76" s="238"/>
      <c r="I76" s="239">
        <f>ROUND(E76*H76,2)</f>
        <v>0</v>
      </c>
      <c r="J76" s="238"/>
      <c r="K76" s="239">
        <f>ROUND(E76*J76,2)</f>
        <v>0</v>
      </c>
      <c r="L76" s="239">
        <v>21</v>
      </c>
      <c r="M76" s="239">
        <f>G76*(1+L76/100)</f>
        <v>0</v>
      </c>
      <c r="N76" s="239">
        <v>1.0240000000000001E-2</v>
      </c>
      <c r="O76" s="239">
        <f>ROUND(E76*N76,2)</f>
        <v>0.1</v>
      </c>
      <c r="P76" s="239">
        <v>0</v>
      </c>
      <c r="Q76" s="239">
        <f>ROUND(E76*P76,2)</f>
        <v>0</v>
      </c>
      <c r="R76" s="239" t="s">
        <v>154</v>
      </c>
      <c r="S76" s="239" t="s">
        <v>140</v>
      </c>
      <c r="T76" s="240" t="s">
        <v>140</v>
      </c>
      <c r="U76" s="223">
        <v>0.52600000000000002</v>
      </c>
      <c r="V76" s="223">
        <f>ROUND(E76*U76,2)</f>
        <v>5.26</v>
      </c>
      <c r="W76" s="223"/>
      <c r="X76" s="223" t="s">
        <v>141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142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20"/>
      <c r="B77" s="221"/>
      <c r="C77" s="255" t="s">
        <v>254</v>
      </c>
      <c r="D77" s="241"/>
      <c r="E77" s="241"/>
      <c r="F77" s="241"/>
      <c r="G77" s="241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3"/>
      <c r="Z77" s="213"/>
      <c r="AA77" s="213"/>
      <c r="AB77" s="213"/>
      <c r="AC77" s="213"/>
      <c r="AD77" s="213"/>
      <c r="AE77" s="213"/>
      <c r="AF77" s="213"/>
      <c r="AG77" s="213" t="s">
        <v>144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ht="22.5" outlineLevel="1" x14ac:dyDescent="0.2">
      <c r="A78" s="234">
        <v>43</v>
      </c>
      <c r="B78" s="235" t="s">
        <v>257</v>
      </c>
      <c r="C78" s="254" t="s">
        <v>258</v>
      </c>
      <c r="D78" s="236" t="s">
        <v>163</v>
      </c>
      <c r="E78" s="237">
        <v>10</v>
      </c>
      <c r="F78" s="238"/>
      <c r="G78" s="239">
        <f>ROUND(E78*F78,2)</f>
        <v>0</v>
      </c>
      <c r="H78" s="238"/>
      <c r="I78" s="239">
        <f>ROUND(E78*H78,2)</f>
        <v>0</v>
      </c>
      <c r="J78" s="238"/>
      <c r="K78" s="239">
        <f>ROUND(E78*J78,2)</f>
        <v>0</v>
      </c>
      <c r="L78" s="239">
        <v>21</v>
      </c>
      <c r="M78" s="239">
        <f>G78*(1+L78/100)</f>
        <v>0</v>
      </c>
      <c r="N78" s="239">
        <v>5.7600000000000004E-3</v>
      </c>
      <c r="O78" s="239">
        <f>ROUND(E78*N78,2)</f>
        <v>0.06</v>
      </c>
      <c r="P78" s="239">
        <v>0</v>
      </c>
      <c r="Q78" s="239">
        <f>ROUND(E78*P78,2)</f>
        <v>0</v>
      </c>
      <c r="R78" s="239" t="s">
        <v>154</v>
      </c>
      <c r="S78" s="239" t="s">
        <v>140</v>
      </c>
      <c r="T78" s="240" t="s">
        <v>140</v>
      </c>
      <c r="U78" s="223">
        <v>0.47</v>
      </c>
      <c r="V78" s="223">
        <f>ROUND(E78*U78,2)</f>
        <v>4.7</v>
      </c>
      <c r="W78" s="223"/>
      <c r="X78" s="223" t="s">
        <v>141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142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20"/>
      <c r="B79" s="221"/>
      <c r="C79" s="255" t="s">
        <v>254</v>
      </c>
      <c r="D79" s="241"/>
      <c r="E79" s="241"/>
      <c r="F79" s="241"/>
      <c r="G79" s="241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3"/>
      <c r="Z79" s="213"/>
      <c r="AA79" s="213"/>
      <c r="AB79" s="213"/>
      <c r="AC79" s="213"/>
      <c r="AD79" s="213"/>
      <c r="AE79" s="213"/>
      <c r="AF79" s="213"/>
      <c r="AG79" s="213" t="s">
        <v>144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ht="22.5" outlineLevel="1" x14ac:dyDescent="0.2">
      <c r="A80" s="234">
        <v>44</v>
      </c>
      <c r="B80" s="235" t="s">
        <v>259</v>
      </c>
      <c r="C80" s="254" t="s">
        <v>260</v>
      </c>
      <c r="D80" s="236" t="s">
        <v>163</v>
      </c>
      <c r="E80" s="237">
        <v>47</v>
      </c>
      <c r="F80" s="238"/>
      <c r="G80" s="239">
        <f>ROUND(E80*F80,2)</f>
        <v>0</v>
      </c>
      <c r="H80" s="238"/>
      <c r="I80" s="239">
        <f>ROUND(E80*H80,2)</f>
        <v>0</v>
      </c>
      <c r="J80" s="238"/>
      <c r="K80" s="239">
        <f>ROUND(E80*J80,2)</f>
        <v>0</v>
      </c>
      <c r="L80" s="239">
        <v>21</v>
      </c>
      <c r="M80" s="239">
        <f>G80*(1+L80/100)</f>
        <v>0</v>
      </c>
      <c r="N80" s="239">
        <v>8.2699999999999996E-3</v>
      </c>
      <c r="O80" s="239">
        <f>ROUND(E80*N80,2)</f>
        <v>0.39</v>
      </c>
      <c r="P80" s="239">
        <v>0</v>
      </c>
      <c r="Q80" s="239">
        <f>ROUND(E80*P80,2)</f>
        <v>0</v>
      </c>
      <c r="R80" s="239" t="s">
        <v>154</v>
      </c>
      <c r="S80" s="239" t="s">
        <v>140</v>
      </c>
      <c r="T80" s="240" t="s">
        <v>140</v>
      </c>
      <c r="U80" s="223">
        <v>0.74</v>
      </c>
      <c r="V80" s="223">
        <f>ROUND(E80*U80,2)</f>
        <v>34.78</v>
      </c>
      <c r="W80" s="223"/>
      <c r="X80" s="223" t="s">
        <v>141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142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55" t="s">
        <v>254</v>
      </c>
      <c r="D81" s="241"/>
      <c r="E81" s="241"/>
      <c r="F81" s="241"/>
      <c r="G81" s="241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3"/>
      <c r="Z81" s="213"/>
      <c r="AA81" s="213"/>
      <c r="AB81" s="213"/>
      <c r="AC81" s="213"/>
      <c r="AD81" s="213"/>
      <c r="AE81" s="213"/>
      <c r="AF81" s="213"/>
      <c r="AG81" s="213" t="s">
        <v>144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ht="22.5" outlineLevel="1" x14ac:dyDescent="0.2">
      <c r="A82" s="242">
        <v>45</v>
      </c>
      <c r="B82" s="243" t="s">
        <v>261</v>
      </c>
      <c r="C82" s="256" t="s">
        <v>262</v>
      </c>
      <c r="D82" s="244" t="s">
        <v>153</v>
      </c>
      <c r="E82" s="245">
        <v>2</v>
      </c>
      <c r="F82" s="246"/>
      <c r="G82" s="247">
        <f>ROUND(E82*F82,2)</f>
        <v>0</v>
      </c>
      <c r="H82" s="246"/>
      <c r="I82" s="247">
        <f>ROUND(E82*H82,2)</f>
        <v>0</v>
      </c>
      <c r="J82" s="246"/>
      <c r="K82" s="247">
        <f>ROUND(E82*J82,2)</f>
        <v>0</v>
      </c>
      <c r="L82" s="247">
        <v>21</v>
      </c>
      <c r="M82" s="247">
        <f>G82*(1+L82/100)</f>
        <v>0</v>
      </c>
      <c r="N82" s="247">
        <v>1.14E-3</v>
      </c>
      <c r="O82" s="247">
        <f>ROUND(E82*N82,2)</f>
        <v>0</v>
      </c>
      <c r="P82" s="247">
        <v>0</v>
      </c>
      <c r="Q82" s="247">
        <f>ROUND(E82*P82,2)</f>
        <v>0</v>
      </c>
      <c r="R82" s="247" t="s">
        <v>154</v>
      </c>
      <c r="S82" s="247" t="s">
        <v>140</v>
      </c>
      <c r="T82" s="248" t="s">
        <v>140</v>
      </c>
      <c r="U82" s="223">
        <v>1.1020000000000001</v>
      </c>
      <c r="V82" s="223">
        <f>ROUND(E82*U82,2)</f>
        <v>2.2000000000000002</v>
      </c>
      <c r="W82" s="223"/>
      <c r="X82" s="223" t="s">
        <v>141</v>
      </c>
      <c r="Y82" s="213"/>
      <c r="Z82" s="213"/>
      <c r="AA82" s="213"/>
      <c r="AB82" s="213"/>
      <c r="AC82" s="213"/>
      <c r="AD82" s="213"/>
      <c r="AE82" s="213"/>
      <c r="AF82" s="213"/>
      <c r="AG82" s="213" t="s">
        <v>142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34">
        <v>46</v>
      </c>
      <c r="B83" s="235" t="s">
        <v>175</v>
      </c>
      <c r="C83" s="254" t="s">
        <v>176</v>
      </c>
      <c r="D83" s="236" t="s">
        <v>0</v>
      </c>
      <c r="E83" s="237">
        <v>71</v>
      </c>
      <c r="F83" s="238"/>
      <c r="G83" s="239">
        <f>ROUND(E83*F83,2)</f>
        <v>0</v>
      </c>
      <c r="H83" s="238"/>
      <c r="I83" s="239">
        <f>ROUND(E83*H83,2)</f>
        <v>0</v>
      </c>
      <c r="J83" s="238"/>
      <c r="K83" s="239">
        <f>ROUND(E83*J83,2)</f>
        <v>0</v>
      </c>
      <c r="L83" s="239">
        <v>21</v>
      </c>
      <c r="M83" s="239">
        <f>G83*(1+L83/100)</f>
        <v>0</v>
      </c>
      <c r="N83" s="239">
        <v>0</v>
      </c>
      <c r="O83" s="239">
        <f>ROUND(E83*N83,2)</f>
        <v>0</v>
      </c>
      <c r="P83" s="239">
        <v>0</v>
      </c>
      <c r="Q83" s="239">
        <f>ROUND(E83*P83,2)</f>
        <v>0</v>
      </c>
      <c r="R83" s="239" t="s">
        <v>154</v>
      </c>
      <c r="S83" s="239" t="s">
        <v>140</v>
      </c>
      <c r="T83" s="240" t="s">
        <v>140</v>
      </c>
      <c r="U83" s="223">
        <v>0</v>
      </c>
      <c r="V83" s="223">
        <f>ROUND(E83*U83,2)</f>
        <v>0</v>
      </c>
      <c r="W83" s="223"/>
      <c r="X83" s="223" t="s">
        <v>141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142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20"/>
      <c r="B84" s="221"/>
      <c r="C84" s="258" t="s">
        <v>201</v>
      </c>
      <c r="D84" s="225"/>
      <c r="E84" s="226">
        <v>4</v>
      </c>
      <c r="F84" s="223"/>
      <c r="G84" s="223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3"/>
      <c r="Z84" s="213"/>
      <c r="AA84" s="213"/>
      <c r="AB84" s="213"/>
      <c r="AC84" s="213"/>
      <c r="AD84" s="213"/>
      <c r="AE84" s="213"/>
      <c r="AF84" s="213"/>
      <c r="AG84" s="213" t="s">
        <v>195</v>
      </c>
      <c r="AH84" s="213">
        <v>5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20"/>
      <c r="B85" s="221"/>
      <c r="C85" s="258" t="s">
        <v>202</v>
      </c>
      <c r="D85" s="225"/>
      <c r="E85" s="226">
        <v>10</v>
      </c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3"/>
      <c r="Z85" s="213"/>
      <c r="AA85" s="213"/>
      <c r="AB85" s="213"/>
      <c r="AC85" s="213"/>
      <c r="AD85" s="213"/>
      <c r="AE85" s="213"/>
      <c r="AF85" s="213"/>
      <c r="AG85" s="213" t="s">
        <v>195</v>
      </c>
      <c r="AH85" s="213">
        <v>5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20"/>
      <c r="B86" s="221"/>
      <c r="C86" s="258" t="s">
        <v>194</v>
      </c>
      <c r="D86" s="225"/>
      <c r="E86" s="226">
        <v>10</v>
      </c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3"/>
      <c r="Z86" s="213"/>
      <c r="AA86" s="213"/>
      <c r="AB86" s="213"/>
      <c r="AC86" s="213"/>
      <c r="AD86" s="213"/>
      <c r="AE86" s="213"/>
      <c r="AF86" s="213"/>
      <c r="AG86" s="213" t="s">
        <v>195</v>
      </c>
      <c r="AH86" s="213">
        <v>5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20"/>
      <c r="B87" s="221"/>
      <c r="C87" s="258" t="s">
        <v>198</v>
      </c>
      <c r="D87" s="225"/>
      <c r="E87" s="226">
        <v>47</v>
      </c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13"/>
      <c r="Z87" s="213"/>
      <c r="AA87" s="213"/>
      <c r="AB87" s="213"/>
      <c r="AC87" s="213"/>
      <c r="AD87" s="213"/>
      <c r="AE87" s="213"/>
      <c r="AF87" s="213"/>
      <c r="AG87" s="213" t="s">
        <v>195</v>
      </c>
      <c r="AH87" s="213">
        <v>5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34">
        <v>47</v>
      </c>
      <c r="B88" s="235" t="s">
        <v>263</v>
      </c>
      <c r="C88" s="254" t="s">
        <v>264</v>
      </c>
      <c r="D88" s="236" t="s">
        <v>163</v>
      </c>
      <c r="E88" s="237">
        <v>71</v>
      </c>
      <c r="F88" s="238"/>
      <c r="G88" s="239">
        <f>ROUND(E88*F88,2)</f>
        <v>0</v>
      </c>
      <c r="H88" s="238"/>
      <c r="I88" s="239">
        <f>ROUND(E88*H88,2)</f>
        <v>0</v>
      </c>
      <c r="J88" s="238"/>
      <c r="K88" s="239">
        <f>ROUND(E88*J88,2)</f>
        <v>0</v>
      </c>
      <c r="L88" s="239">
        <v>21</v>
      </c>
      <c r="M88" s="239">
        <f>G88*(1+L88/100)</f>
        <v>0</v>
      </c>
      <c r="N88" s="239">
        <v>0</v>
      </c>
      <c r="O88" s="239">
        <f>ROUND(E88*N88,2)</f>
        <v>0</v>
      </c>
      <c r="P88" s="239">
        <v>0</v>
      </c>
      <c r="Q88" s="239">
        <f>ROUND(E88*P88,2)</f>
        <v>0</v>
      </c>
      <c r="R88" s="239"/>
      <c r="S88" s="239" t="s">
        <v>240</v>
      </c>
      <c r="T88" s="240" t="s">
        <v>265</v>
      </c>
      <c r="U88" s="223">
        <v>0.04</v>
      </c>
      <c r="V88" s="223">
        <f>ROUND(E88*U88,2)</f>
        <v>2.84</v>
      </c>
      <c r="W88" s="223"/>
      <c r="X88" s="223" t="s">
        <v>141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142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20"/>
      <c r="B89" s="221"/>
      <c r="C89" s="255" t="s">
        <v>266</v>
      </c>
      <c r="D89" s="241"/>
      <c r="E89" s="241"/>
      <c r="F89" s="241"/>
      <c r="G89" s="241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23"/>
      <c r="X89" s="223"/>
      <c r="Y89" s="213"/>
      <c r="Z89" s="213"/>
      <c r="AA89" s="213"/>
      <c r="AB89" s="213"/>
      <c r="AC89" s="213"/>
      <c r="AD89" s="213"/>
      <c r="AE89" s="213"/>
      <c r="AF89" s="213"/>
      <c r="AG89" s="213" t="s">
        <v>144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20"/>
      <c r="B90" s="221"/>
      <c r="C90" s="258" t="s">
        <v>201</v>
      </c>
      <c r="D90" s="225"/>
      <c r="E90" s="226">
        <v>4</v>
      </c>
      <c r="F90" s="223"/>
      <c r="G90" s="223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3"/>
      <c r="Z90" s="213"/>
      <c r="AA90" s="213"/>
      <c r="AB90" s="213"/>
      <c r="AC90" s="213"/>
      <c r="AD90" s="213"/>
      <c r="AE90" s="213"/>
      <c r="AF90" s="213"/>
      <c r="AG90" s="213" t="s">
        <v>195</v>
      </c>
      <c r="AH90" s="213">
        <v>5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20"/>
      <c r="B91" s="221"/>
      <c r="C91" s="258" t="s">
        <v>202</v>
      </c>
      <c r="D91" s="225"/>
      <c r="E91" s="226">
        <v>10</v>
      </c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3"/>
      <c r="Z91" s="213"/>
      <c r="AA91" s="213"/>
      <c r="AB91" s="213"/>
      <c r="AC91" s="213"/>
      <c r="AD91" s="213"/>
      <c r="AE91" s="213"/>
      <c r="AF91" s="213"/>
      <c r="AG91" s="213" t="s">
        <v>195</v>
      </c>
      <c r="AH91" s="213">
        <v>5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20"/>
      <c r="B92" s="221"/>
      <c r="C92" s="258" t="s">
        <v>194</v>
      </c>
      <c r="D92" s="225"/>
      <c r="E92" s="226">
        <v>10</v>
      </c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3"/>
      <c r="Z92" s="213"/>
      <c r="AA92" s="213"/>
      <c r="AB92" s="213"/>
      <c r="AC92" s="213"/>
      <c r="AD92" s="213"/>
      <c r="AE92" s="213"/>
      <c r="AF92" s="213"/>
      <c r="AG92" s="213" t="s">
        <v>195</v>
      </c>
      <c r="AH92" s="213">
        <v>5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20"/>
      <c r="B93" s="221"/>
      <c r="C93" s="258" t="s">
        <v>198</v>
      </c>
      <c r="D93" s="225"/>
      <c r="E93" s="226">
        <v>47</v>
      </c>
      <c r="F93" s="223"/>
      <c r="G93" s="223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23"/>
      <c r="X93" s="223"/>
      <c r="Y93" s="213"/>
      <c r="Z93" s="213"/>
      <c r="AA93" s="213"/>
      <c r="AB93" s="213"/>
      <c r="AC93" s="213"/>
      <c r="AD93" s="213"/>
      <c r="AE93" s="213"/>
      <c r="AF93" s="213"/>
      <c r="AG93" s="213" t="s">
        <v>195</v>
      </c>
      <c r="AH93" s="213">
        <v>5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ht="22.5" outlineLevel="1" x14ac:dyDescent="0.2">
      <c r="A94" s="242">
        <v>48</v>
      </c>
      <c r="B94" s="243" t="s">
        <v>267</v>
      </c>
      <c r="C94" s="256" t="s">
        <v>268</v>
      </c>
      <c r="D94" s="244" t="s">
        <v>163</v>
      </c>
      <c r="E94" s="245">
        <v>10</v>
      </c>
      <c r="F94" s="246"/>
      <c r="G94" s="247">
        <f>ROUND(E94*F94,2)</f>
        <v>0</v>
      </c>
      <c r="H94" s="246"/>
      <c r="I94" s="247">
        <f>ROUND(E94*H94,2)</f>
        <v>0</v>
      </c>
      <c r="J94" s="246"/>
      <c r="K94" s="247">
        <f>ROUND(E94*J94,2)</f>
        <v>0</v>
      </c>
      <c r="L94" s="247">
        <v>21</v>
      </c>
      <c r="M94" s="247">
        <f>G94*(1+L94/100)</f>
        <v>0</v>
      </c>
      <c r="N94" s="247">
        <v>3.3E-4</v>
      </c>
      <c r="O94" s="247">
        <f>ROUND(E94*N94,2)</f>
        <v>0</v>
      </c>
      <c r="P94" s="247">
        <v>0</v>
      </c>
      <c r="Q94" s="247">
        <f>ROUND(E94*P94,2)</f>
        <v>0</v>
      </c>
      <c r="R94" s="247" t="s">
        <v>210</v>
      </c>
      <c r="S94" s="247" t="s">
        <v>140</v>
      </c>
      <c r="T94" s="248" t="s">
        <v>140</v>
      </c>
      <c r="U94" s="223">
        <v>0</v>
      </c>
      <c r="V94" s="223">
        <f>ROUND(E94*U94,2)</f>
        <v>0</v>
      </c>
      <c r="W94" s="223"/>
      <c r="X94" s="223" t="s">
        <v>211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212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x14ac:dyDescent="0.2">
      <c r="A95" s="228" t="s">
        <v>134</v>
      </c>
      <c r="B95" s="229" t="s">
        <v>98</v>
      </c>
      <c r="C95" s="253" t="s">
        <v>99</v>
      </c>
      <c r="D95" s="230"/>
      <c r="E95" s="231"/>
      <c r="F95" s="232"/>
      <c r="G95" s="232">
        <f>SUMIF(AG96:AG144,"&lt;&gt;NOR",G96:G144)</f>
        <v>0</v>
      </c>
      <c r="H95" s="232"/>
      <c r="I95" s="232">
        <f>SUM(I96:I144)</f>
        <v>0</v>
      </c>
      <c r="J95" s="232"/>
      <c r="K95" s="232">
        <f>SUM(K96:K144)</f>
        <v>0</v>
      </c>
      <c r="L95" s="232"/>
      <c r="M95" s="232">
        <f>SUM(M96:M144)</f>
        <v>0</v>
      </c>
      <c r="N95" s="232"/>
      <c r="O95" s="232">
        <f>SUM(O96:O144)</f>
        <v>0.27</v>
      </c>
      <c r="P95" s="232"/>
      <c r="Q95" s="232">
        <f>SUM(Q96:Q144)</f>
        <v>0</v>
      </c>
      <c r="R95" s="232"/>
      <c r="S95" s="232"/>
      <c r="T95" s="233"/>
      <c r="U95" s="227"/>
      <c r="V95" s="227">
        <f>SUM(V96:V144)</f>
        <v>26.71</v>
      </c>
      <c r="W95" s="227"/>
      <c r="X95" s="227"/>
      <c r="AG95" t="s">
        <v>135</v>
      </c>
    </row>
    <row r="96" spans="1:60" outlineLevel="1" x14ac:dyDescent="0.2">
      <c r="A96" s="242">
        <v>49</v>
      </c>
      <c r="B96" s="243" t="s">
        <v>269</v>
      </c>
      <c r="C96" s="256" t="s">
        <v>270</v>
      </c>
      <c r="D96" s="244" t="s">
        <v>153</v>
      </c>
      <c r="E96" s="245">
        <v>1</v>
      </c>
      <c r="F96" s="246"/>
      <c r="G96" s="247">
        <f>ROUND(E96*F96,2)</f>
        <v>0</v>
      </c>
      <c r="H96" s="246"/>
      <c r="I96" s="247">
        <f>ROUND(E96*H96,2)</f>
        <v>0</v>
      </c>
      <c r="J96" s="246"/>
      <c r="K96" s="247">
        <f>ROUND(E96*J96,2)</f>
        <v>0</v>
      </c>
      <c r="L96" s="247">
        <v>21</v>
      </c>
      <c r="M96" s="247">
        <f>G96*(1+L96/100)</f>
        <v>0</v>
      </c>
      <c r="N96" s="247">
        <v>1.5E-3</v>
      </c>
      <c r="O96" s="247">
        <f>ROUND(E96*N96,2)</f>
        <v>0</v>
      </c>
      <c r="P96" s="247">
        <v>0</v>
      </c>
      <c r="Q96" s="247">
        <f>ROUND(E96*P96,2)</f>
        <v>0</v>
      </c>
      <c r="R96" s="247" t="s">
        <v>150</v>
      </c>
      <c r="S96" s="247" t="s">
        <v>140</v>
      </c>
      <c r="T96" s="248" t="s">
        <v>140</v>
      </c>
      <c r="U96" s="223">
        <v>0.17</v>
      </c>
      <c r="V96" s="223">
        <f>ROUND(E96*U96,2)</f>
        <v>0.17</v>
      </c>
      <c r="W96" s="223"/>
      <c r="X96" s="223" t="s">
        <v>141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142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42">
        <v>50</v>
      </c>
      <c r="B97" s="243" t="s">
        <v>271</v>
      </c>
      <c r="C97" s="256" t="s">
        <v>272</v>
      </c>
      <c r="D97" s="244" t="s">
        <v>153</v>
      </c>
      <c r="E97" s="245">
        <v>1</v>
      </c>
      <c r="F97" s="246"/>
      <c r="G97" s="247">
        <f>ROUND(E97*F97,2)</f>
        <v>0</v>
      </c>
      <c r="H97" s="246"/>
      <c r="I97" s="247">
        <f>ROUND(E97*H97,2)</f>
        <v>0</v>
      </c>
      <c r="J97" s="246"/>
      <c r="K97" s="247">
        <f>ROUND(E97*J97,2)</f>
        <v>0</v>
      </c>
      <c r="L97" s="247">
        <v>21</v>
      </c>
      <c r="M97" s="247">
        <f>G97*(1+L97/100)</f>
        <v>0</v>
      </c>
      <c r="N97" s="247">
        <v>2.9999999999999997E-4</v>
      </c>
      <c r="O97" s="247">
        <f>ROUND(E97*N97,2)</f>
        <v>0</v>
      </c>
      <c r="P97" s="247">
        <v>0</v>
      </c>
      <c r="Q97" s="247">
        <f>ROUND(E97*P97,2)</f>
        <v>0</v>
      </c>
      <c r="R97" s="247" t="s">
        <v>150</v>
      </c>
      <c r="S97" s="247" t="s">
        <v>140</v>
      </c>
      <c r="T97" s="248" t="s">
        <v>140</v>
      </c>
      <c r="U97" s="223">
        <v>0.17</v>
      </c>
      <c r="V97" s="223">
        <f>ROUND(E97*U97,2)</f>
        <v>0.17</v>
      </c>
      <c r="W97" s="223"/>
      <c r="X97" s="223" t="s">
        <v>141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142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ht="22.5" outlineLevel="1" x14ac:dyDescent="0.2">
      <c r="A98" s="242">
        <v>51</v>
      </c>
      <c r="B98" s="243" t="s">
        <v>273</v>
      </c>
      <c r="C98" s="256" t="s">
        <v>274</v>
      </c>
      <c r="D98" s="244" t="s">
        <v>153</v>
      </c>
      <c r="E98" s="245">
        <v>1</v>
      </c>
      <c r="F98" s="246"/>
      <c r="G98" s="247">
        <f>ROUND(E98*F98,2)</f>
        <v>0</v>
      </c>
      <c r="H98" s="246"/>
      <c r="I98" s="247">
        <f>ROUND(E98*H98,2)</f>
        <v>0</v>
      </c>
      <c r="J98" s="246"/>
      <c r="K98" s="247">
        <f>ROUND(E98*J98,2)</f>
        <v>0</v>
      </c>
      <c r="L98" s="247">
        <v>21</v>
      </c>
      <c r="M98" s="247">
        <f>G98*(1+L98/100)</f>
        <v>0</v>
      </c>
      <c r="N98" s="247">
        <v>7.6999999999999996E-4</v>
      </c>
      <c r="O98" s="247">
        <f>ROUND(E98*N98,2)</f>
        <v>0</v>
      </c>
      <c r="P98" s="247">
        <v>0</v>
      </c>
      <c r="Q98" s="247">
        <f>ROUND(E98*P98,2)</f>
        <v>0</v>
      </c>
      <c r="R98" s="247" t="s">
        <v>150</v>
      </c>
      <c r="S98" s="247" t="s">
        <v>140</v>
      </c>
      <c r="T98" s="248" t="s">
        <v>140</v>
      </c>
      <c r="U98" s="223">
        <v>0.18</v>
      </c>
      <c r="V98" s="223">
        <f>ROUND(E98*U98,2)</f>
        <v>0.18</v>
      </c>
      <c r="W98" s="223"/>
      <c r="X98" s="223" t="s">
        <v>141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142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42">
        <v>52</v>
      </c>
      <c r="B99" s="243" t="s">
        <v>275</v>
      </c>
      <c r="C99" s="256" t="s">
        <v>276</v>
      </c>
      <c r="D99" s="244" t="s">
        <v>153</v>
      </c>
      <c r="E99" s="245">
        <v>1</v>
      </c>
      <c r="F99" s="246"/>
      <c r="G99" s="247">
        <f>ROUND(E99*F99,2)</f>
        <v>0</v>
      </c>
      <c r="H99" s="246"/>
      <c r="I99" s="247">
        <f>ROUND(E99*H99,2)</f>
        <v>0</v>
      </c>
      <c r="J99" s="246"/>
      <c r="K99" s="247">
        <f>ROUND(E99*J99,2)</f>
        <v>0</v>
      </c>
      <c r="L99" s="247">
        <v>21</v>
      </c>
      <c r="M99" s="247">
        <f>G99*(1+L99/100)</f>
        <v>0</v>
      </c>
      <c r="N99" s="247">
        <v>3.6999999999999999E-4</v>
      </c>
      <c r="O99" s="247">
        <f>ROUND(E99*N99,2)</f>
        <v>0</v>
      </c>
      <c r="P99" s="247">
        <v>0</v>
      </c>
      <c r="Q99" s="247">
        <f>ROUND(E99*P99,2)</f>
        <v>0</v>
      </c>
      <c r="R99" s="247" t="s">
        <v>150</v>
      </c>
      <c r="S99" s="247" t="s">
        <v>140</v>
      </c>
      <c r="T99" s="248" t="s">
        <v>140</v>
      </c>
      <c r="U99" s="223">
        <v>0.21</v>
      </c>
      <c r="V99" s="223">
        <f>ROUND(E99*U99,2)</f>
        <v>0.21</v>
      </c>
      <c r="W99" s="223"/>
      <c r="X99" s="223" t="s">
        <v>141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142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34">
        <v>53</v>
      </c>
      <c r="B100" s="235" t="s">
        <v>277</v>
      </c>
      <c r="C100" s="254" t="s">
        <v>278</v>
      </c>
      <c r="D100" s="236" t="s">
        <v>149</v>
      </c>
      <c r="E100" s="237">
        <v>13</v>
      </c>
      <c r="F100" s="238"/>
      <c r="G100" s="239">
        <f>ROUND(E100*F100,2)</f>
        <v>0</v>
      </c>
      <c r="H100" s="238"/>
      <c r="I100" s="239">
        <f>ROUND(E100*H100,2)</f>
        <v>0</v>
      </c>
      <c r="J100" s="238"/>
      <c r="K100" s="239">
        <f>ROUND(E100*J100,2)</f>
        <v>0</v>
      </c>
      <c r="L100" s="239">
        <v>21</v>
      </c>
      <c r="M100" s="239">
        <f>G100*(1+L100/100)</f>
        <v>0</v>
      </c>
      <c r="N100" s="239">
        <v>4.3400000000000001E-3</v>
      </c>
      <c r="O100" s="239">
        <f>ROUND(E100*N100,2)</f>
        <v>0.06</v>
      </c>
      <c r="P100" s="239">
        <v>0</v>
      </c>
      <c r="Q100" s="239">
        <f>ROUND(E100*P100,2)</f>
        <v>0</v>
      </c>
      <c r="R100" s="239" t="s">
        <v>154</v>
      </c>
      <c r="S100" s="239" t="s">
        <v>140</v>
      </c>
      <c r="T100" s="240" t="s">
        <v>140</v>
      </c>
      <c r="U100" s="223">
        <v>0.98</v>
      </c>
      <c r="V100" s="223">
        <f>ROUND(E100*U100,2)</f>
        <v>12.74</v>
      </c>
      <c r="W100" s="223"/>
      <c r="X100" s="223" t="s">
        <v>141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142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20"/>
      <c r="B101" s="221"/>
      <c r="C101" s="258" t="s">
        <v>279</v>
      </c>
      <c r="D101" s="225"/>
      <c r="E101" s="226">
        <v>2</v>
      </c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195</v>
      </c>
      <c r="AH101" s="213">
        <v>5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20"/>
      <c r="B102" s="221"/>
      <c r="C102" s="258" t="s">
        <v>280</v>
      </c>
      <c r="D102" s="225"/>
      <c r="E102" s="226">
        <v>2</v>
      </c>
      <c r="F102" s="223"/>
      <c r="G102" s="223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13"/>
      <c r="Z102" s="213"/>
      <c r="AA102" s="213"/>
      <c r="AB102" s="213"/>
      <c r="AC102" s="213"/>
      <c r="AD102" s="213"/>
      <c r="AE102" s="213"/>
      <c r="AF102" s="213"/>
      <c r="AG102" s="213" t="s">
        <v>195</v>
      </c>
      <c r="AH102" s="213">
        <v>5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20"/>
      <c r="B103" s="221"/>
      <c r="C103" s="258" t="s">
        <v>281</v>
      </c>
      <c r="D103" s="225"/>
      <c r="E103" s="226">
        <v>1</v>
      </c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195</v>
      </c>
      <c r="AH103" s="213">
        <v>5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20"/>
      <c r="B104" s="221"/>
      <c r="C104" s="258" t="s">
        <v>282</v>
      </c>
      <c r="D104" s="225"/>
      <c r="E104" s="226">
        <v>4</v>
      </c>
      <c r="F104" s="223"/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13"/>
      <c r="Z104" s="213"/>
      <c r="AA104" s="213"/>
      <c r="AB104" s="213"/>
      <c r="AC104" s="213"/>
      <c r="AD104" s="213"/>
      <c r="AE104" s="213"/>
      <c r="AF104" s="213"/>
      <c r="AG104" s="213" t="s">
        <v>195</v>
      </c>
      <c r="AH104" s="213">
        <v>5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20"/>
      <c r="B105" s="221"/>
      <c r="C105" s="258" t="s">
        <v>283</v>
      </c>
      <c r="D105" s="225"/>
      <c r="E105" s="226">
        <v>2</v>
      </c>
      <c r="F105" s="223"/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13"/>
      <c r="Z105" s="213"/>
      <c r="AA105" s="213"/>
      <c r="AB105" s="213"/>
      <c r="AC105" s="213"/>
      <c r="AD105" s="213"/>
      <c r="AE105" s="213"/>
      <c r="AF105" s="213"/>
      <c r="AG105" s="213" t="s">
        <v>195</v>
      </c>
      <c r="AH105" s="213">
        <v>5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20"/>
      <c r="B106" s="221"/>
      <c r="C106" s="258" t="s">
        <v>284</v>
      </c>
      <c r="D106" s="225"/>
      <c r="E106" s="226">
        <v>1</v>
      </c>
      <c r="F106" s="223"/>
      <c r="G106" s="223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13"/>
      <c r="Z106" s="213"/>
      <c r="AA106" s="213"/>
      <c r="AB106" s="213"/>
      <c r="AC106" s="213"/>
      <c r="AD106" s="213"/>
      <c r="AE106" s="213"/>
      <c r="AF106" s="213"/>
      <c r="AG106" s="213" t="s">
        <v>195</v>
      </c>
      <c r="AH106" s="213">
        <v>5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20"/>
      <c r="B107" s="221"/>
      <c r="C107" s="258" t="s">
        <v>285</v>
      </c>
      <c r="D107" s="225"/>
      <c r="E107" s="226">
        <v>1</v>
      </c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3"/>
      <c r="Z107" s="213"/>
      <c r="AA107" s="213"/>
      <c r="AB107" s="213"/>
      <c r="AC107" s="213"/>
      <c r="AD107" s="213"/>
      <c r="AE107" s="213"/>
      <c r="AF107" s="213"/>
      <c r="AG107" s="213" t="s">
        <v>195</v>
      </c>
      <c r="AH107" s="213">
        <v>5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ht="22.5" outlineLevel="1" x14ac:dyDescent="0.2">
      <c r="A108" s="234">
        <v>54</v>
      </c>
      <c r="B108" s="235" t="s">
        <v>286</v>
      </c>
      <c r="C108" s="254" t="s">
        <v>287</v>
      </c>
      <c r="D108" s="236" t="s">
        <v>149</v>
      </c>
      <c r="E108" s="237">
        <v>14</v>
      </c>
      <c r="F108" s="238"/>
      <c r="G108" s="239">
        <f>ROUND(E108*F108,2)</f>
        <v>0</v>
      </c>
      <c r="H108" s="238"/>
      <c r="I108" s="239">
        <f>ROUND(E108*H108,2)</f>
        <v>0</v>
      </c>
      <c r="J108" s="238"/>
      <c r="K108" s="239">
        <f>ROUND(E108*J108,2)</f>
        <v>0</v>
      </c>
      <c r="L108" s="239">
        <v>21</v>
      </c>
      <c r="M108" s="239">
        <f>G108*(1+L108/100)</f>
        <v>0</v>
      </c>
      <c r="N108" s="239">
        <v>2.3800000000000002E-3</v>
      </c>
      <c r="O108" s="239">
        <f>ROUND(E108*N108,2)</f>
        <v>0.03</v>
      </c>
      <c r="P108" s="239">
        <v>0</v>
      </c>
      <c r="Q108" s="239">
        <f>ROUND(E108*P108,2)</f>
        <v>0</v>
      </c>
      <c r="R108" s="239" t="s">
        <v>154</v>
      </c>
      <c r="S108" s="239" t="s">
        <v>140</v>
      </c>
      <c r="T108" s="240" t="s">
        <v>140</v>
      </c>
      <c r="U108" s="223">
        <v>0.6</v>
      </c>
      <c r="V108" s="223">
        <f>ROUND(E108*U108,2)</f>
        <v>8.4</v>
      </c>
      <c r="W108" s="223"/>
      <c r="X108" s="223" t="s">
        <v>141</v>
      </c>
      <c r="Y108" s="213"/>
      <c r="Z108" s="213"/>
      <c r="AA108" s="213"/>
      <c r="AB108" s="213"/>
      <c r="AC108" s="213"/>
      <c r="AD108" s="213"/>
      <c r="AE108" s="213"/>
      <c r="AF108" s="213"/>
      <c r="AG108" s="213" t="s">
        <v>142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20"/>
      <c r="B109" s="221"/>
      <c r="C109" s="258" t="s">
        <v>288</v>
      </c>
      <c r="D109" s="225"/>
      <c r="E109" s="226">
        <v>1</v>
      </c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3"/>
      <c r="Z109" s="213"/>
      <c r="AA109" s="213"/>
      <c r="AB109" s="213"/>
      <c r="AC109" s="213"/>
      <c r="AD109" s="213"/>
      <c r="AE109" s="213"/>
      <c r="AF109" s="213"/>
      <c r="AG109" s="213" t="s">
        <v>195</v>
      </c>
      <c r="AH109" s="213">
        <v>5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20"/>
      <c r="B110" s="221"/>
      <c r="C110" s="258" t="s">
        <v>289</v>
      </c>
      <c r="D110" s="225"/>
      <c r="E110" s="226">
        <v>1</v>
      </c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3"/>
      <c r="Z110" s="213"/>
      <c r="AA110" s="213"/>
      <c r="AB110" s="213"/>
      <c r="AC110" s="213"/>
      <c r="AD110" s="213"/>
      <c r="AE110" s="213"/>
      <c r="AF110" s="213"/>
      <c r="AG110" s="213" t="s">
        <v>195</v>
      </c>
      <c r="AH110" s="213">
        <v>5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20"/>
      <c r="B111" s="221"/>
      <c r="C111" s="258" t="s">
        <v>290</v>
      </c>
      <c r="D111" s="225"/>
      <c r="E111" s="226">
        <v>1</v>
      </c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13"/>
      <c r="Z111" s="213"/>
      <c r="AA111" s="213"/>
      <c r="AB111" s="213"/>
      <c r="AC111" s="213"/>
      <c r="AD111" s="213"/>
      <c r="AE111" s="213"/>
      <c r="AF111" s="213"/>
      <c r="AG111" s="213" t="s">
        <v>195</v>
      </c>
      <c r="AH111" s="213">
        <v>5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20"/>
      <c r="B112" s="221"/>
      <c r="C112" s="258" t="s">
        <v>291</v>
      </c>
      <c r="D112" s="225"/>
      <c r="E112" s="226">
        <v>1</v>
      </c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3"/>
      <c r="Z112" s="213"/>
      <c r="AA112" s="213"/>
      <c r="AB112" s="213"/>
      <c r="AC112" s="213"/>
      <c r="AD112" s="213"/>
      <c r="AE112" s="213"/>
      <c r="AF112" s="213"/>
      <c r="AG112" s="213" t="s">
        <v>195</v>
      </c>
      <c r="AH112" s="213">
        <v>5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20"/>
      <c r="B113" s="221"/>
      <c r="C113" s="258" t="s">
        <v>292</v>
      </c>
      <c r="D113" s="225"/>
      <c r="E113" s="226">
        <v>1</v>
      </c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3"/>
      <c r="Z113" s="213"/>
      <c r="AA113" s="213"/>
      <c r="AB113" s="213"/>
      <c r="AC113" s="213"/>
      <c r="AD113" s="213"/>
      <c r="AE113" s="213"/>
      <c r="AF113" s="213"/>
      <c r="AG113" s="213" t="s">
        <v>195</v>
      </c>
      <c r="AH113" s="213">
        <v>5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20"/>
      <c r="B114" s="221"/>
      <c r="C114" s="258" t="s">
        <v>293</v>
      </c>
      <c r="D114" s="225"/>
      <c r="E114" s="226">
        <v>1</v>
      </c>
      <c r="F114" s="223"/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23"/>
      <c r="X114" s="223"/>
      <c r="Y114" s="213"/>
      <c r="Z114" s="213"/>
      <c r="AA114" s="213"/>
      <c r="AB114" s="213"/>
      <c r="AC114" s="213"/>
      <c r="AD114" s="213"/>
      <c r="AE114" s="213"/>
      <c r="AF114" s="213"/>
      <c r="AG114" s="213" t="s">
        <v>195</v>
      </c>
      <c r="AH114" s="213">
        <v>5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20"/>
      <c r="B115" s="221"/>
      <c r="C115" s="258" t="s">
        <v>294</v>
      </c>
      <c r="D115" s="225"/>
      <c r="E115" s="226">
        <v>8</v>
      </c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3"/>
      <c r="Z115" s="213"/>
      <c r="AA115" s="213"/>
      <c r="AB115" s="213"/>
      <c r="AC115" s="213"/>
      <c r="AD115" s="213"/>
      <c r="AE115" s="213"/>
      <c r="AF115" s="213"/>
      <c r="AG115" s="213" t="s">
        <v>195</v>
      </c>
      <c r="AH115" s="213">
        <v>5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42">
        <v>55</v>
      </c>
      <c r="B116" s="243" t="s">
        <v>295</v>
      </c>
      <c r="C116" s="256" t="s">
        <v>296</v>
      </c>
      <c r="D116" s="244" t="s">
        <v>153</v>
      </c>
      <c r="E116" s="245">
        <v>2</v>
      </c>
      <c r="F116" s="246"/>
      <c r="G116" s="247">
        <f>ROUND(E116*F116,2)</f>
        <v>0</v>
      </c>
      <c r="H116" s="246"/>
      <c r="I116" s="247">
        <f>ROUND(E116*H116,2)</f>
        <v>0</v>
      </c>
      <c r="J116" s="246"/>
      <c r="K116" s="247">
        <f>ROUND(E116*J116,2)</f>
        <v>0</v>
      </c>
      <c r="L116" s="247">
        <v>21</v>
      </c>
      <c r="M116" s="247">
        <f>G116*(1+L116/100)</f>
        <v>0</v>
      </c>
      <c r="N116" s="247">
        <v>1.0399999999999999E-3</v>
      </c>
      <c r="O116" s="247">
        <f>ROUND(E116*N116,2)</f>
        <v>0</v>
      </c>
      <c r="P116" s="247">
        <v>0</v>
      </c>
      <c r="Q116" s="247">
        <f>ROUND(E116*P116,2)</f>
        <v>0</v>
      </c>
      <c r="R116" s="247" t="s">
        <v>154</v>
      </c>
      <c r="S116" s="247" t="s">
        <v>140</v>
      </c>
      <c r="T116" s="248" t="s">
        <v>140</v>
      </c>
      <c r="U116" s="223">
        <v>0.35</v>
      </c>
      <c r="V116" s="223">
        <f>ROUND(E116*U116,2)</f>
        <v>0.7</v>
      </c>
      <c r="W116" s="223"/>
      <c r="X116" s="223" t="s">
        <v>141</v>
      </c>
      <c r="Y116" s="213"/>
      <c r="Z116" s="213"/>
      <c r="AA116" s="213"/>
      <c r="AB116" s="213"/>
      <c r="AC116" s="213"/>
      <c r="AD116" s="213"/>
      <c r="AE116" s="213"/>
      <c r="AF116" s="213"/>
      <c r="AG116" s="213" t="s">
        <v>142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34">
        <v>56</v>
      </c>
      <c r="B117" s="235" t="s">
        <v>177</v>
      </c>
      <c r="C117" s="254" t="s">
        <v>178</v>
      </c>
      <c r="D117" s="236" t="s">
        <v>0</v>
      </c>
      <c r="E117" s="237">
        <v>28</v>
      </c>
      <c r="F117" s="238"/>
      <c r="G117" s="239">
        <f>ROUND(E117*F117,2)</f>
        <v>0</v>
      </c>
      <c r="H117" s="238"/>
      <c r="I117" s="239">
        <f>ROUND(E117*H117,2)</f>
        <v>0</v>
      </c>
      <c r="J117" s="238"/>
      <c r="K117" s="239">
        <f>ROUND(E117*J117,2)</f>
        <v>0</v>
      </c>
      <c r="L117" s="239">
        <v>21</v>
      </c>
      <c r="M117" s="239">
        <f>G117*(1+L117/100)</f>
        <v>0</v>
      </c>
      <c r="N117" s="239">
        <v>0</v>
      </c>
      <c r="O117" s="239">
        <f>ROUND(E117*N117,2)</f>
        <v>0</v>
      </c>
      <c r="P117" s="239">
        <v>0</v>
      </c>
      <c r="Q117" s="239">
        <f>ROUND(E117*P117,2)</f>
        <v>0</v>
      </c>
      <c r="R117" s="239" t="s">
        <v>154</v>
      </c>
      <c r="S117" s="239" t="s">
        <v>140</v>
      </c>
      <c r="T117" s="240" t="s">
        <v>140</v>
      </c>
      <c r="U117" s="223">
        <v>0</v>
      </c>
      <c r="V117" s="223">
        <f>ROUND(E117*U117,2)</f>
        <v>0</v>
      </c>
      <c r="W117" s="223"/>
      <c r="X117" s="223" t="s">
        <v>141</v>
      </c>
      <c r="Y117" s="213"/>
      <c r="Z117" s="213"/>
      <c r="AA117" s="213"/>
      <c r="AB117" s="213"/>
      <c r="AC117" s="213"/>
      <c r="AD117" s="213"/>
      <c r="AE117" s="213"/>
      <c r="AF117" s="213"/>
      <c r="AG117" s="213" t="s">
        <v>142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20"/>
      <c r="B118" s="221"/>
      <c r="C118" s="258" t="s">
        <v>279</v>
      </c>
      <c r="D118" s="225"/>
      <c r="E118" s="226">
        <v>2</v>
      </c>
      <c r="F118" s="223"/>
      <c r="G118" s="223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3"/>
      <c r="Z118" s="213"/>
      <c r="AA118" s="213"/>
      <c r="AB118" s="213"/>
      <c r="AC118" s="213"/>
      <c r="AD118" s="213"/>
      <c r="AE118" s="213"/>
      <c r="AF118" s="213"/>
      <c r="AG118" s="213" t="s">
        <v>195</v>
      </c>
      <c r="AH118" s="213">
        <v>5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20"/>
      <c r="B119" s="221"/>
      <c r="C119" s="258" t="s">
        <v>297</v>
      </c>
      <c r="D119" s="225"/>
      <c r="E119" s="226">
        <v>6</v>
      </c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195</v>
      </c>
      <c r="AH119" s="213">
        <v>5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20"/>
      <c r="B120" s="221"/>
      <c r="C120" s="258" t="s">
        <v>292</v>
      </c>
      <c r="D120" s="225"/>
      <c r="E120" s="226">
        <v>1</v>
      </c>
      <c r="F120" s="223"/>
      <c r="G120" s="223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13"/>
      <c r="Z120" s="213"/>
      <c r="AA120" s="213"/>
      <c r="AB120" s="213"/>
      <c r="AC120" s="213"/>
      <c r="AD120" s="213"/>
      <c r="AE120" s="213"/>
      <c r="AF120" s="213"/>
      <c r="AG120" s="213" t="s">
        <v>195</v>
      </c>
      <c r="AH120" s="213">
        <v>5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20"/>
      <c r="B121" s="221"/>
      <c r="C121" s="258" t="s">
        <v>298</v>
      </c>
      <c r="D121" s="225"/>
      <c r="E121" s="226">
        <v>4</v>
      </c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13"/>
      <c r="Z121" s="213"/>
      <c r="AA121" s="213"/>
      <c r="AB121" s="213"/>
      <c r="AC121" s="213"/>
      <c r="AD121" s="213"/>
      <c r="AE121" s="213"/>
      <c r="AF121" s="213"/>
      <c r="AG121" s="213" t="s">
        <v>195</v>
      </c>
      <c r="AH121" s="213">
        <v>5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20"/>
      <c r="B122" s="221"/>
      <c r="C122" s="258" t="s">
        <v>280</v>
      </c>
      <c r="D122" s="225"/>
      <c r="E122" s="226">
        <v>2</v>
      </c>
      <c r="F122" s="223"/>
      <c r="G122" s="223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195</v>
      </c>
      <c r="AH122" s="213">
        <v>5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20"/>
      <c r="B123" s="221"/>
      <c r="C123" s="258" t="s">
        <v>281</v>
      </c>
      <c r="D123" s="225"/>
      <c r="E123" s="226">
        <v>1</v>
      </c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3"/>
      <c r="Z123" s="213"/>
      <c r="AA123" s="213"/>
      <c r="AB123" s="213"/>
      <c r="AC123" s="213"/>
      <c r="AD123" s="213"/>
      <c r="AE123" s="213"/>
      <c r="AF123" s="213"/>
      <c r="AG123" s="213" t="s">
        <v>195</v>
      </c>
      <c r="AH123" s="213">
        <v>5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">
      <c r="A124" s="220"/>
      <c r="B124" s="221"/>
      <c r="C124" s="258" t="s">
        <v>293</v>
      </c>
      <c r="D124" s="225"/>
      <c r="E124" s="226">
        <v>1</v>
      </c>
      <c r="F124" s="223"/>
      <c r="G124" s="223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23"/>
      <c r="Y124" s="213"/>
      <c r="Z124" s="213"/>
      <c r="AA124" s="213"/>
      <c r="AB124" s="213"/>
      <c r="AC124" s="213"/>
      <c r="AD124" s="213"/>
      <c r="AE124" s="213"/>
      <c r="AF124" s="213"/>
      <c r="AG124" s="213" t="s">
        <v>195</v>
      </c>
      <c r="AH124" s="213">
        <v>5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20"/>
      <c r="B125" s="221"/>
      <c r="C125" s="258" t="s">
        <v>294</v>
      </c>
      <c r="D125" s="225"/>
      <c r="E125" s="226">
        <v>8</v>
      </c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3"/>
      <c r="Z125" s="213"/>
      <c r="AA125" s="213"/>
      <c r="AB125" s="213"/>
      <c r="AC125" s="213"/>
      <c r="AD125" s="213"/>
      <c r="AE125" s="213"/>
      <c r="AF125" s="213"/>
      <c r="AG125" s="213" t="s">
        <v>195</v>
      </c>
      <c r="AH125" s="213">
        <v>5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20"/>
      <c r="B126" s="221"/>
      <c r="C126" s="258" t="s">
        <v>237</v>
      </c>
      <c r="D126" s="225"/>
      <c r="E126" s="226">
        <v>1</v>
      </c>
      <c r="F126" s="223"/>
      <c r="G126" s="223"/>
      <c r="H126" s="223"/>
      <c r="I126" s="223"/>
      <c r="J126" s="223"/>
      <c r="K126" s="223"/>
      <c r="L126" s="223"/>
      <c r="M126" s="223"/>
      <c r="N126" s="223"/>
      <c r="O126" s="223"/>
      <c r="P126" s="223"/>
      <c r="Q126" s="223"/>
      <c r="R126" s="223"/>
      <c r="S126" s="223"/>
      <c r="T126" s="223"/>
      <c r="U126" s="223"/>
      <c r="V126" s="223"/>
      <c r="W126" s="223"/>
      <c r="X126" s="223"/>
      <c r="Y126" s="213"/>
      <c r="Z126" s="213"/>
      <c r="AA126" s="213"/>
      <c r="AB126" s="213"/>
      <c r="AC126" s="213"/>
      <c r="AD126" s="213"/>
      <c r="AE126" s="213"/>
      <c r="AF126" s="213"/>
      <c r="AG126" s="213" t="s">
        <v>195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20"/>
      <c r="B127" s="221"/>
      <c r="C127" s="258" t="s">
        <v>237</v>
      </c>
      <c r="D127" s="225"/>
      <c r="E127" s="226">
        <v>1</v>
      </c>
      <c r="F127" s="223"/>
      <c r="G127" s="223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23"/>
      <c r="Y127" s="213"/>
      <c r="Z127" s="213"/>
      <c r="AA127" s="213"/>
      <c r="AB127" s="213"/>
      <c r="AC127" s="213"/>
      <c r="AD127" s="213"/>
      <c r="AE127" s="213"/>
      <c r="AF127" s="213"/>
      <c r="AG127" s="213" t="s">
        <v>195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20"/>
      <c r="B128" s="221"/>
      <c r="C128" s="258" t="s">
        <v>285</v>
      </c>
      <c r="D128" s="225"/>
      <c r="E128" s="226">
        <v>1</v>
      </c>
      <c r="F128" s="223"/>
      <c r="G128" s="223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23"/>
      <c r="X128" s="223"/>
      <c r="Y128" s="213"/>
      <c r="Z128" s="213"/>
      <c r="AA128" s="213"/>
      <c r="AB128" s="213"/>
      <c r="AC128" s="213"/>
      <c r="AD128" s="213"/>
      <c r="AE128" s="213"/>
      <c r="AF128" s="213"/>
      <c r="AG128" s="213" t="s">
        <v>195</v>
      </c>
      <c r="AH128" s="213">
        <v>5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42">
        <v>57</v>
      </c>
      <c r="B129" s="243" t="s">
        <v>299</v>
      </c>
      <c r="C129" s="256" t="s">
        <v>300</v>
      </c>
      <c r="D129" s="244" t="s">
        <v>153</v>
      </c>
      <c r="E129" s="245">
        <v>6</v>
      </c>
      <c r="F129" s="246"/>
      <c r="G129" s="247">
        <f>ROUND(E129*F129,2)</f>
        <v>0</v>
      </c>
      <c r="H129" s="246"/>
      <c r="I129" s="247">
        <f>ROUND(E129*H129,2)</f>
        <v>0</v>
      </c>
      <c r="J129" s="246"/>
      <c r="K129" s="247">
        <f>ROUND(E129*J129,2)</f>
        <v>0</v>
      </c>
      <c r="L129" s="247">
        <v>21</v>
      </c>
      <c r="M129" s="247">
        <f>G129*(1+L129/100)</f>
        <v>0</v>
      </c>
      <c r="N129" s="247">
        <v>2.3000000000000001E-4</v>
      </c>
      <c r="O129" s="247">
        <f>ROUND(E129*N129,2)</f>
        <v>0</v>
      </c>
      <c r="P129" s="247">
        <v>0</v>
      </c>
      <c r="Q129" s="247">
        <f>ROUND(E129*P129,2)</f>
        <v>0</v>
      </c>
      <c r="R129" s="247"/>
      <c r="S129" s="247" t="s">
        <v>240</v>
      </c>
      <c r="T129" s="248" t="s">
        <v>265</v>
      </c>
      <c r="U129" s="223">
        <v>0.38</v>
      </c>
      <c r="V129" s="223">
        <f>ROUND(E129*U129,2)</f>
        <v>2.2799999999999998</v>
      </c>
      <c r="W129" s="223"/>
      <c r="X129" s="223" t="s">
        <v>141</v>
      </c>
      <c r="Y129" s="213"/>
      <c r="Z129" s="213"/>
      <c r="AA129" s="213"/>
      <c r="AB129" s="213"/>
      <c r="AC129" s="213"/>
      <c r="AD129" s="213"/>
      <c r="AE129" s="213"/>
      <c r="AF129" s="213"/>
      <c r="AG129" s="213" t="s">
        <v>142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42">
        <v>58</v>
      </c>
      <c r="B130" s="243" t="s">
        <v>301</v>
      </c>
      <c r="C130" s="256" t="s">
        <v>302</v>
      </c>
      <c r="D130" s="244" t="s">
        <v>149</v>
      </c>
      <c r="E130" s="245">
        <v>1</v>
      </c>
      <c r="F130" s="246"/>
      <c r="G130" s="247">
        <f>ROUND(E130*F130,2)</f>
        <v>0</v>
      </c>
      <c r="H130" s="246"/>
      <c r="I130" s="247">
        <f>ROUND(E130*H130,2)</f>
        <v>0</v>
      </c>
      <c r="J130" s="246"/>
      <c r="K130" s="247">
        <f>ROUND(E130*J130,2)</f>
        <v>0</v>
      </c>
      <c r="L130" s="247">
        <v>21</v>
      </c>
      <c r="M130" s="247">
        <f>G130*(1+L130/100)</f>
        <v>0</v>
      </c>
      <c r="N130" s="247">
        <v>5.11E-3</v>
      </c>
      <c r="O130" s="247">
        <f>ROUND(E130*N130,2)</f>
        <v>0.01</v>
      </c>
      <c r="P130" s="247">
        <v>0</v>
      </c>
      <c r="Q130" s="247">
        <f>ROUND(E130*P130,2)</f>
        <v>0</v>
      </c>
      <c r="R130" s="247"/>
      <c r="S130" s="247" t="s">
        <v>240</v>
      </c>
      <c r="T130" s="248" t="s">
        <v>265</v>
      </c>
      <c r="U130" s="223">
        <v>1.86</v>
      </c>
      <c r="V130" s="223">
        <f>ROUND(E130*U130,2)</f>
        <v>1.86</v>
      </c>
      <c r="W130" s="223"/>
      <c r="X130" s="223" t="s">
        <v>141</v>
      </c>
      <c r="Y130" s="213"/>
      <c r="Z130" s="213"/>
      <c r="AA130" s="213"/>
      <c r="AB130" s="213"/>
      <c r="AC130" s="213"/>
      <c r="AD130" s="213"/>
      <c r="AE130" s="213"/>
      <c r="AF130" s="213"/>
      <c r="AG130" s="213" t="s">
        <v>142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34">
        <v>59</v>
      </c>
      <c r="B131" s="235" t="s">
        <v>303</v>
      </c>
      <c r="C131" s="254" t="s">
        <v>304</v>
      </c>
      <c r="D131" s="236" t="s">
        <v>153</v>
      </c>
      <c r="E131" s="237">
        <v>1</v>
      </c>
      <c r="F131" s="238"/>
      <c r="G131" s="239">
        <f>ROUND(E131*F131,2)</f>
        <v>0</v>
      </c>
      <c r="H131" s="238"/>
      <c r="I131" s="239">
        <f>ROUND(E131*H131,2)</f>
        <v>0</v>
      </c>
      <c r="J131" s="238"/>
      <c r="K131" s="239">
        <f>ROUND(E131*J131,2)</f>
        <v>0</v>
      </c>
      <c r="L131" s="239">
        <v>21</v>
      </c>
      <c r="M131" s="239">
        <f>G131*(1+L131/100)</f>
        <v>0</v>
      </c>
      <c r="N131" s="239">
        <v>0</v>
      </c>
      <c r="O131" s="239">
        <f>ROUND(E131*N131,2)</f>
        <v>0</v>
      </c>
      <c r="P131" s="239">
        <v>0</v>
      </c>
      <c r="Q131" s="239">
        <f>ROUND(E131*P131,2)</f>
        <v>0</v>
      </c>
      <c r="R131" s="239"/>
      <c r="S131" s="239" t="s">
        <v>240</v>
      </c>
      <c r="T131" s="240" t="s">
        <v>191</v>
      </c>
      <c r="U131" s="223">
        <v>0</v>
      </c>
      <c r="V131" s="223">
        <f>ROUND(E131*U131,2)</f>
        <v>0</v>
      </c>
      <c r="W131" s="223"/>
      <c r="X131" s="223" t="s">
        <v>141</v>
      </c>
      <c r="Y131" s="213"/>
      <c r="Z131" s="213"/>
      <c r="AA131" s="213"/>
      <c r="AB131" s="213"/>
      <c r="AC131" s="213"/>
      <c r="AD131" s="213"/>
      <c r="AE131" s="213"/>
      <c r="AF131" s="213"/>
      <c r="AG131" s="213" t="s">
        <v>142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20"/>
      <c r="B132" s="221"/>
      <c r="C132" s="255" t="s">
        <v>305</v>
      </c>
      <c r="D132" s="241"/>
      <c r="E132" s="241"/>
      <c r="F132" s="241"/>
      <c r="G132" s="241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3"/>
      <c r="Z132" s="213"/>
      <c r="AA132" s="213"/>
      <c r="AB132" s="213"/>
      <c r="AC132" s="213"/>
      <c r="AD132" s="213"/>
      <c r="AE132" s="213"/>
      <c r="AF132" s="213"/>
      <c r="AG132" s="213" t="s">
        <v>144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42">
        <v>60</v>
      </c>
      <c r="B133" s="243" t="s">
        <v>306</v>
      </c>
      <c r="C133" s="256" t="s">
        <v>307</v>
      </c>
      <c r="D133" s="244" t="s">
        <v>153</v>
      </c>
      <c r="E133" s="245">
        <v>2</v>
      </c>
      <c r="F133" s="246"/>
      <c r="G133" s="247">
        <f>ROUND(E133*F133,2)</f>
        <v>0</v>
      </c>
      <c r="H133" s="246"/>
      <c r="I133" s="247">
        <f>ROUND(E133*H133,2)</f>
        <v>0</v>
      </c>
      <c r="J133" s="246"/>
      <c r="K133" s="247">
        <f>ROUND(E133*J133,2)</f>
        <v>0</v>
      </c>
      <c r="L133" s="247">
        <v>21</v>
      </c>
      <c r="M133" s="247">
        <f>G133*(1+L133/100)</f>
        <v>0</v>
      </c>
      <c r="N133" s="247">
        <v>0</v>
      </c>
      <c r="O133" s="247">
        <f>ROUND(E133*N133,2)</f>
        <v>0</v>
      </c>
      <c r="P133" s="247">
        <v>0</v>
      </c>
      <c r="Q133" s="247">
        <f>ROUND(E133*P133,2)</f>
        <v>0</v>
      </c>
      <c r="R133" s="247"/>
      <c r="S133" s="247" t="s">
        <v>240</v>
      </c>
      <c r="T133" s="248" t="s">
        <v>308</v>
      </c>
      <c r="U133" s="223">
        <v>0</v>
      </c>
      <c r="V133" s="223">
        <f>ROUND(E133*U133,2)</f>
        <v>0</v>
      </c>
      <c r="W133" s="223"/>
      <c r="X133" s="223" t="s">
        <v>211</v>
      </c>
      <c r="Y133" s="213"/>
      <c r="Z133" s="213"/>
      <c r="AA133" s="213"/>
      <c r="AB133" s="213"/>
      <c r="AC133" s="213"/>
      <c r="AD133" s="213"/>
      <c r="AE133" s="213"/>
      <c r="AF133" s="213"/>
      <c r="AG133" s="213" t="s">
        <v>212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42">
        <v>61</v>
      </c>
      <c r="B134" s="243" t="s">
        <v>309</v>
      </c>
      <c r="C134" s="256" t="s">
        <v>310</v>
      </c>
      <c r="D134" s="244" t="s">
        <v>153</v>
      </c>
      <c r="E134" s="245">
        <v>1</v>
      </c>
      <c r="F134" s="246"/>
      <c r="G134" s="247">
        <f>ROUND(E134*F134,2)</f>
        <v>0</v>
      </c>
      <c r="H134" s="246"/>
      <c r="I134" s="247">
        <f>ROUND(E134*H134,2)</f>
        <v>0</v>
      </c>
      <c r="J134" s="246"/>
      <c r="K134" s="247">
        <f>ROUND(E134*J134,2)</f>
        <v>0</v>
      </c>
      <c r="L134" s="247">
        <v>21</v>
      </c>
      <c r="M134" s="247">
        <f>G134*(1+L134/100)</f>
        <v>0</v>
      </c>
      <c r="N134" s="247">
        <v>2E-3</v>
      </c>
      <c r="O134" s="247">
        <f>ROUND(E134*N134,2)</f>
        <v>0</v>
      </c>
      <c r="P134" s="247">
        <v>0</v>
      </c>
      <c r="Q134" s="247">
        <f>ROUND(E134*P134,2)</f>
        <v>0</v>
      </c>
      <c r="R134" s="247"/>
      <c r="S134" s="247" t="s">
        <v>240</v>
      </c>
      <c r="T134" s="248" t="s">
        <v>308</v>
      </c>
      <c r="U134" s="223">
        <v>0</v>
      </c>
      <c r="V134" s="223">
        <f>ROUND(E134*U134,2)</f>
        <v>0</v>
      </c>
      <c r="W134" s="223"/>
      <c r="X134" s="223" t="s">
        <v>211</v>
      </c>
      <c r="Y134" s="213"/>
      <c r="Z134" s="213"/>
      <c r="AA134" s="213"/>
      <c r="AB134" s="213"/>
      <c r="AC134" s="213"/>
      <c r="AD134" s="213"/>
      <c r="AE134" s="213"/>
      <c r="AF134" s="213"/>
      <c r="AG134" s="213" t="s">
        <v>212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ht="22.5" outlineLevel="1" x14ac:dyDescent="0.2">
      <c r="A135" s="242">
        <v>62</v>
      </c>
      <c r="B135" s="243" t="s">
        <v>311</v>
      </c>
      <c r="C135" s="256" t="s">
        <v>312</v>
      </c>
      <c r="D135" s="244" t="s">
        <v>153</v>
      </c>
      <c r="E135" s="245">
        <v>4</v>
      </c>
      <c r="F135" s="246"/>
      <c r="G135" s="247">
        <f>ROUND(E135*F135,2)</f>
        <v>0</v>
      </c>
      <c r="H135" s="246"/>
      <c r="I135" s="247">
        <f>ROUND(E135*H135,2)</f>
        <v>0</v>
      </c>
      <c r="J135" s="246"/>
      <c r="K135" s="247">
        <f>ROUND(E135*J135,2)</f>
        <v>0</v>
      </c>
      <c r="L135" s="247">
        <v>21</v>
      </c>
      <c r="M135" s="247">
        <f>G135*(1+L135/100)</f>
        <v>0</v>
      </c>
      <c r="N135" s="247">
        <v>1.1000000000000001E-3</v>
      </c>
      <c r="O135" s="247">
        <f>ROUND(E135*N135,2)</f>
        <v>0</v>
      </c>
      <c r="P135" s="247">
        <v>0</v>
      </c>
      <c r="Q135" s="247">
        <f>ROUND(E135*P135,2)</f>
        <v>0</v>
      </c>
      <c r="R135" s="247" t="s">
        <v>210</v>
      </c>
      <c r="S135" s="247" t="s">
        <v>140</v>
      </c>
      <c r="T135" s="248" t="s">
        <v>140</v>
      </c>
      <c r="U135" s="223">
        <v>0</v>
      </c>
      <c r="V135" s="223">
        <f>ROUND(E135*U135,2)</f>
        <v>0</v>
      </c>
      <c r="W135" s="223"/>
      <c r="X135" s="223" t="s">
        <v>211</v>
      </c>
      <c r="Y135" s="213"/>
      <c r="Z135" s="213"/>
      <c r="AA135" s="213"/>
      <c r="AB135" s="213"/>
      <c r="AC135" s="213"/>
      <c r="AD135" s="213"/>
      <c r="AE135" s="213"/>
      <c r="AF135" s="213"/>
      <c r="AG135" s="213" t="s">
        <v>212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ht="45" outlineLevel="1" x14ac:dyDescent="0.2">
      <c r="A136" s="242">
        <v>63</v>
      </c>
      <c r="B136" s="243" t="s">
        <v>313</v>
      </c>
      <c r="C136" s="256" t="s">
        <v>314</v>
      </c>
      <c r="D136" s="244" t="s">
        <v>153</v>
      </c>
      <c r="E136" s="245">
        <v>2</v>
      </c>
      <c r="F136" s="246"/>
      <c r="G136" s="247">
        <f>ROUND(E136*F136,2)</f>
        <v>0</v>
      </c>
      <c r="H136" s="246"/>
      <c r="I136" s="247">
        <f>ROUND(E136*H136,2)</f>
        <v>0</v>
      </c>
      <c r="J136" s="246"/>
      <c r="K136" s="247">
        <f>ROUND(E136*J136,2)</f>
        <v>0</v>
      </c>
      <c r="L136" s="247">
        <v>21</v>
      </c>
      <c r="M136" s="247">
        <f>G136*(1+L136/100)</f>
        <v>0</v>
      </c>
      <c r="N136" s="247">
        <v>1.3299999999999999E-2</v>
      </c>
      <c r="O136" s="247">
        <f>ROUND(E136*N136,2)</f>
        <v>0.03</v>
      </c>
      <c r="P136" s="247">
        <v>0</v>
      </c>
      <c r="Q136" s="247">
        <f>ROUND(E136*P136,2)</f>
        <v>0</v>
      </c>
      <c r="R136" s="247" t="s">
        <v>210</v>
      </c>
      <c r="S136" s="247" t="s">
        <v>140</v>
      </c>
      <c r="T136" s="248" t="s">
        <v>140</v>
      </c>
      <c r="U136" s="223">
        <v>0</v>
      </c>
      <c r="V136" s="223">
        <f>ROUND(E136*U136,2)</f>
        <v>0</v>
      </c>
      <c r="W136" s="223"/>
      <c r="X136" s="223" t="s">
        <v>211</v>
      </c>
      <c r="Y136" s="213"/>
      <c r="Z136" s="213"/>
      <c r="AA136" s="213"/>
      <c r="AB136" s="213"/>
      <c r="AC136" s="213"/>
      <c r="AD136" s="213"/>
      <c r="AE136" s="213"/>
      <c r="AF136" s="213"/>
      <c r="AG136" s="213" t="s">
        <v>212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ht="22.5" outlineLevel="1" x14ac:dyDescent="0.2">
      <c r="A137" s="242">
        <v>64</v>
      </c>
      <c r="B137" s="243" t="s">
        <v>315</v>
      </c>
      <c r="C137" s="256" t="s">
        <v>316</v>
      </c>
      <c r="D137" s="244" t="s">
        <v>153</v>
      </c>
      <c r="E137" s="245">
        <v>1</v>
      </c>
      <c r="F137" s="246"/>
      <c r="G137" s="247">
        <f>ROUND(E137*F137,2)</f>
        <v>0</v>
      </c>
      <c r="H137" s="246"/>
      <c r="I137" s="247">
        <f>ROUND(E137*H137,2)</f>
        <v>0</v>
      </c>
      <c r="J137" s="246"/>
      <c r="K137" s="247">
        <f>ROUND(E137*J137,2)</f>
        <v>0</v>
      </c>
      <c r="L137" s="247">
        <v>21</v>
      </c>
      <c r="M137" s="247">
        <f>G137*(1+L137/100)</f>
        <v>0</v>
      </c>
      <c r="N137" s="247">
        <v>1.4E-2</v>
      </c>
      <c r="O137" s="247">
        <f>ROUND(E137*N137,2)</f>
        <v>0.01</v>
      </c>
      <c r="P137" s="247">
        <v>0</v>
      </c>
      <c r="Q137" s="247">
        <f>ROUND(E137*P137,2)</f>
        <v>0</v>
      </c>
      <c r="R137" s="247" t="s">
        <v>210</v>
      </c>
      <c r="S137" s="247" t="s">
        <v>140</v>
      </c>
      <c r="T137" s="248" t="s">
        <v>191</v>
      </c>
      <c r="U137" s="223">
        <v>0</v>
      </c>
      <c r="V137" s="223">
        <f>ROUND(E137*U137,2)</f>
        <v>0</v>
      </c>
      <c r="W137" s="223"/>
      <c r="X137" s="223" t="s">
        <v>211</v>
      </c>
      <c r="Y137" s="213"/>
      <c r="Z137" s="213"/>
      <c r="AA137" s="213"/>
      <c r="AB137" s="213"/>
      <c r="AC137" s="213"/>
      <c r="AD137" s="213"/>
      <c r="AE137" s="213"/>
      <c r="AF137" s="213"/>
      <c r="AG137" s="213" t="s">
        <v>212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ht="33.75" outlineLevel="1" x14ac:dyDescent="0.2">
      <c r="A138" s="242">
        <v>65</v>
      </c>
      <c r="B138" s="243" t="s">
        <v>317</v>
      </c>
      <c r="C138" s="256" t="s">
        <v>318</v>
      </c>
      <c r="D138" s="244" t="s">
        <v>153</v>
      </c>
      <c r="E138" s="245">
        <v>1</v>
      </c>
      <c r="F138" s="246"/>
      <c r="G138" s="247">
        <f>ROUND(E138*F138,2)</f>
        <v>0</v>
      </c>
      <c r="H138" s="246"/>
      <c r="I138" s="247">
        <f>ROUND(E138*H138,2)</f>
        <v>0</v>
      </c>
      <c r="J138" s="246"/>
      <c r="K138" s="247">
        <f>ROUND(E138*J138,2)</f>
        <v>0</v>
      </c>
      <c r="L138" s="247">
        <v>21</v>
      </c>
      <c r="M138" s="247">
        <f>G138*(1+L138/100)</f>
        <v>0</v>
      </c>
      <c r="N138" s="247">
        <v>5.5999999999999999E-3</v>
      </c>
      <c r="O138" s="247">
        <f>ROUND(E138*N138,2)</f>
        <v>0.01</v>
      </c>
      <c r="P138" s="247">
        <v>0</v>
      </c>
      <c r="Q138" s="247">
        <f>ROUND(E138*P138,2)</f>
        <v>0</v>
      </c>
      <c r="R138" s="247" t="s">
        <v>210</v>
      </c>
      <c r="S138" s="247" t="s">
        <v>140</v>
      </c>
      <c r="T138" s="248" t="s">
        <v>140</v>
      </c>
      <c r="U138" s="223">
        <v>0</v>
      </c>
      <c r="V138" s="223">
        <f>ROUND(E138*U138,2)</f>
        <v>0</v>
      </c>
      <c r="W138" s="223"/>
      <c r="X138" s="223" t="s">
        <v>211</v>
      </c>
      <c r="Y138" s="213"/>
      <c r="Z138" s="213"/>
      <c r="AA138" s="213"/>
      <c r="AB138" s="213"/>
      <c r="AC138" s="213"/>
      <c r="AD138" s="213"/>
      <c r="AE138" s="213"/>
      <c r="AF138" s="213"/>
      <c r="AG138" s="213" t="s">
        <v>212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ht="33.75" outlineLevel="1" x14ac:dyDescent="0.2">
      <c r="A139" s="242">
        <v>66</v>
      </c>
      <c r="B139" s="243" t="s">
        <v>319</v>
      </c>
      <c r="C139" s="256" t="s">
        <v>320</v>
      </c>
      <c r="D139" s="244" t="s">
        <v>153</v>
      </c>
      <c r="E139" s="245">
        <v>4</v>
      </c>
      <c r="F139" s="246"/>
      <c r="G139" s="247">
        <f>ROUND(E139*F139,2)</f>
        <v>0</v>
      </c>
      <c r="H139" s="246"/>
      <c r="I139" s="247">
        <f>ROUND(E139*H139,2)</f>
        <v>0</v>
      </c>
      <c r="J139" s="246"/>
      <c r="K139" s="247">
        <f>ROUND(E139*J139,2)</f>
        <v>0</v>
      </c>
      <c r="L139" s="247">
        <v>21</v>
      </c>
      <c r="M139" s="247">
        <f>G139*(1+L139/100)</f>
        <v>0</v>
      </c>
      <c r="N139" s="247">
        <v>1.2200000000000001E-2</v>
      </c>
      <c r="O139" s="247">
        <f>ROUND(E139*N139,2)</f>
        <v>0.05</v>
      </c>
      <c r="P139" s="247">
        <v>0</v>
      </c>
      <c r="Q139" s="247">
        <f>ROUND(E139*P139,2)</f>
        <v>0</v>
      </c>
      <c r="R139" s="247" t="s">
        <v>210</v>
      </c>
      <c r="S139" s="247" t="s">
        <v>140</v>
      </c>
      <c r="T139" s="248" t="s">
        <v>140</v>
      </c>
      <c r="U139" s="223">
        <v>0</v>
      </c>
      <c r="V139" s="223">
        <f>ROUND(E139*U139,2)</f>
        <v>0</v>
      </c>
      <c r="W139" s="223"/>
      <c r="X139" s="223" t="s">
        <v>211</v>
      </c>
      <c r="Y139" s="213"/>
      <c r="Z139" s="213"/>
      <c r="AA139" s="213"/>
      <c r="AB139" s="213"/>
      <c r="AC139" s="213"/>
      <c r="AD139" s="213"/>
      <c r="AE139" s="213"/>
      <c r="AF139" s="213"/>
      <c r="AG139" s="213" t="s">
        <v>212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ht="33.75" outlineLevel="1" x14ac:dyDescent="0.2">
      <c r="A140" s="242">
        <v>67</v>
      </c>
      <c r="B140" s="243" t="s">
        <v>321</v>
      </c>
      <c r="C140" s="256" t="s">
        <v>322</v>
      </c>
      <c r="D140" s="244" t="s">
        <v>153</v>
      </c>
      <c r="E140" s="245">
        <v>2</v>
      </c>
      <c r="F140" s="246"/>
      <c r="G140" s="247">
        <f>ROUND(E140*F140,2)</f>
        <v>0</v>
      </c>
      <c r="H140" s="246"/>
      <c r="I140" s="247">
        <f>ROUND(E140*H140,2)</f>
        <v>0</v>
      </c>
      <c r="J140" s="246"/>
      <c r="K140" s="247">
        <f>ROUND(E140*J140,2)</f>
        <v>0</v>
      </c>
      <c r="L140" s="247">
        <v>21</v>
      </c>
      <c r="M140" s="247">
        <f>G140*(1+L140/100)</f>
        <v>0</v>
      </c>
      <c r="N140" s="247">
        <v>2.52E-2</v>
      </c>
      <c r="O140" s="247">
        <f>ROUND(E140*N140,2)</f>
        <v>0.05</v>
      </c>
      <c r="P140" s="247">
        <v>0</v>
      </c>
      <c r="Q140" s="247">
        <f>ROUND(E140*P140,2)</f>
        <v>0</v>
      </c>
      <c r="R140" s="247" t="s">
        <v>210</v>
      </c>
      <c r="S140" s="247" t="s">
        <v>140</v>
      </c>
      <c r="T140" s="248" t="s">
        <v>140</v>
      </c>
      <c r="U140" s="223">
        <v>0</v>
      </c>
      <c r="V140" s="223">
        <f>ROUND(E140*U140,2)</f>
        <v>0</v>
      </c>
      <c r="W140" s="223"/>
      <c r="X140" s="223" t="s">
        <v>211</v>
      </c>
      <c r="Y140" s="213"/>
      <c r="Z140" s="213"/>
      <c r="AA140" s="213"/>
      <c r="AB140" s="213"/>
      <c r="AC140" s="213"/>
      <c r="AD140" s="213"/>
      <c r="AE140" s="213"/>
      <c r="AF140" s="213"/>
      <c r="AG140" s="213" t="s">
        <v>212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ht="22.5" outlineLevel="1" x14ac:dyDescent="0.2">
      <c r="A141" s="242">
        <v>68</v>
      </c>
      <c r="B141" s="243" t="s">
        <v>323</v>
      </c>
      <c r="C141" s="256" t="s">
        <v>324</v>
      </c>
      <c r="D141" s="244" t="s">
        <v>153</v>
      </c>
      <c r="E141" s="245">
        <v>8</v>
      </c>
      <c r="F141" s="246"/>
      <c r="G141" s="247">
        <f>ROUND(E141*F141,2)</f>
        <v>0</v>
      </c>
      <c r="H141" s="246"/>
      <c r="I141" s="247">
        <f>ROUND(E141*H141,2)</f>
        <v>0</v>
      </c>
      <c r="J141" s="246"/>
      <c r="K141" s="247">
        <f>ROUND(E141*J141,2)</f>
        <v>0</v>
      </c>
      <c r="L141" s="247">
        <v>21</v>
      </c>
      <c r="M141" s="247">
        <f>G141*(1+L141/100)</f>
        <v>0</v>
      </c>
      <c r="N141" s="247">
        <v>8.0000000000000004E-4</v>
      </c>
      <c r="O141" s="247">
        <f>ROUND(E141*N141,2)</f>
        <v>0.01</v>
      </c>
      <c r="P141" s="247">
        <v>0</v>
      </c>
      <c r="Q141" s="247">
        <f>ROUND(E141*P141,2)</f>
        <v>0</v>
      </c>
      <c r="R141" s="247" t="s">
        <v>210</v>
      </c>
      <c r="S141" s="247" t="s">
        <v>140</v>
      </c>
      <c r="T141" s="248" t="s">
        <v>140</v>
      </c>
      <c r="U141" s="223">
        <v>0</v>
      </c>
      <c r="V141" s="223">
        <f>ROUND(E141*U141,2)</f>
        <v>0</v>
      </c>
      <c r="W141" s="223"/>
      <c r="X141" s="223" t="s">
        <v>211</v>
      </c>
      <c r="Y141" s="213"/>
      <c r="Z141" s="213"/>
      <c r="AA141" s="213"/>
      <c r="AB141" s="213"/>
      <c r="AC141" s="213"/>
      <c r="AD141" s="213"/>
      <c r="AE141" s="213"/>
      <c r="AF141" s="213"/>
      <c r="AG141" s="213" t="s">
        <v>212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ht="22.5" outlineLevel="1" x14ac:dyDescent="0.2">
      <c r="A142" s="242">
        <v>69</v>
      </c>
      <c r="B142" s="243" t="s">
        <v>325</v>
      </c>
      <c r="C142" s="256" t="s">
        <v>326</v>
      </c>
      <c r="D142" s="244" t="s">
        <v>153</v>
      </c>
      <c r="E142" s="245">
        <v>1</v>
      </c>
      <c r="F142" s="246"/>
      <c r="G142" s="247">
        <f>ROUND(E142*F142,2)</f>
        <v>0</v>
      </c>
      <c r="H142" s="246"/>
      <c r="I142" s="247">
        <f>ROUND(E142*H142,2)</f>
        <v>0</v>
      </c>
      <c r="J142" s="246"/>
      <c r="K142" s="247">
        <f>ROUND(E142*J142,2)</f>
        <v>0</v>
      </c>
      <c r="L142" s="247">
        <v>21</v>
      </c>
      <c r="M142" s="247">
        <f>G142*(1+L142/100)</f>
        <v>0</v>
      </c>
      <c r="N142" s="247">
        <v>2E-3</v>
      </c>
      <c r="O142" s="247">
        <f>ROUND(E142*N142,2)</f>
        <v>0</v>
      </c>
      <c r="P142" s="247">
        <v>0</v>
      </c>
      <c r="Q142" s="247">
        <f>ROUND(E142*P142,2)</f>
        <v>0</v>
      </c>
      <c r="R142" s="247" t="s">
        <v>210</v>
      </c>
      <c r="S142" s="247" t="s">
        <v>140</v>
      </c>
      <c r="T142" s="248" t="s">
        <v>140</v>
      </c>
      <c r="U142" s="223">
        <v>0</v>
      </c>
      <c r="V142" s="223">
        <f>ROUND(E142*U142,2)</f>
        <v>0</v>
      </c>
      <c r="W142" s="223"/>
      <c r="X142" s="223" t="s">
        <v>211</v>
      </c>
      <c r="Y142" s="213"/>
      <c r="Z142" s="213"/>
      <c r="AA142" s="213"/>
      <c r="AB142" s="213"/>
      <c r="AC142" s="213"/>
      <c r="AD142" s="213"/>
      <c r="AE142" s="213"/>
      <c r="AF142" s="213"/>
      <c r="AG142" s="213" t="s">
        <v>212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42">
        <v>70</v>
      </c>
      <c r="B143" s="243" t="s">
        <v>327</v>
      </c>
      <c r="C143" s="256" t="s">
        <v>328</v>
      </c>
      <c r="D143" s="244" t="s">
        <v>153</v>
      </c>
      <c r="E143" s="245">
        <v>1</v>
      </c>
      <c r="F143" s="246"/>
      <c r="G143" s="247">
        <f>ROUND(E143*F143,2)</f>
        <v>0</v>
      </c>
      <c r="H143" s="246"/>
      <c r="I143" s="247">
        <f>ROUND(E143*H143,2)</f>
        <v>0</v>
      </c>
      <c r="J143" s="246"/>
      <c r="K143" s="247">
        <f>ROUND(E143*J143,2)</f>
        <v>0</v>
      </c>
      <c r="L143" s="247">
        <v>21</v>
      </c>
      <c r="M143" s="247">
        <f>G143*(1+L143/100)</f>
        <v>0</v>
      </c>
      <c r="N143" s="247">
        <v>7.1500000000000001E-3</v>
      </c>
      <c r="O143" s="247">
        <f>ROUND(E143*N143,2)</f>
        <v>0.01</v>
      </c>
      <c r="P143" s="247">
        <v>0</v>
      </c>
      <c r="Q143" s="247">
        <f>ROUND(E143*P143,2)</f>
        <v>0</v>
      </c>
      <c r="R143" s="247" t="s">
        <v>210</v>
      </c>
      <c r="S143" s="247" t="s">
        <v>140</v>
      </c>
      <c r="T143" s="248" t="s">
        <v>140</v>
      </c>
      <c r="U143" s="223">
        <v>0</v>
      </c>
      <c r="V143" s="223">
        <f>ROUND(E143*U143,2)</f>
        <v>0</v>
      </c>
      <c r="W143" s="223"/>
      <c r="X143" s="223" t="s">
        <v>211</v>
      </c>
      <c r="Y143" s="213"/>
      <c r="Z143" s="213"/>
      <c r="AA143" s="213"/>
      <c r="AB143" s="213"/>
      <c r="AC143" s="213"/>
      <c r="AD143" s="213"/>
      <c r="AE143" s="213"/>
      <c r="AF143" s="213"/>
      <c r="AG143" s="213" t="s">
        <v>212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42">
        <v>71</v>
      </c>
      <c r="B144" s="243" t="s">
        <v>329</v>
      </c>
      <c r="C144" s="256" t="s">
        <v>330</v>
      </c>
      <c r="D144" s="244" t="s">
        <v>153</v>
      </c>
      <c r="E144" s="245">
        <v>1</v>
      </c>
      <c r="F144" s="246"/>
      <c r="G144" s="247">
        <f>ROUND(E144*F144,2)</f>
        <v>0</v>
      </c>
      <c r="H144" s="246"/>
      <c r="I144" s="247">
        <f>ROUND(E144*H144,2)</f>
        <v>0</v>
      </c>
      <c r="J144" s="246"/>
      <c r="K144" s="247">
        <f>ROUND(E144*J144,2)</f>
        <v>0</v>
      </c>
      <c r="L144" s="247">
        <v>21</v>
      </c>
      <c r="M144" s="247">
        <f>G144*(1+L144/100)</f>
        <v>0</v>
      </c>
      <c r="N144" s="247">
        <v>3.5000000000000001E-3</v>
      </c>
      <c r="O144" s="247">
        <f>ROUND(E144*N144,2)</f>
        <v>0</v>
      </c>
      <c r="P144" s="247">
        <v>0</v>
      </c>
      <c r="Q144" s="247">
        <f>ROUND(E144*P144,2)</f>
        <v>0</v>
      </c>
      <c r="R144" s="247" t="s">
        <v>210</v>
      </c>
      <c r="S144" s="247" t="s">
        <v>140</v>
      </c>
      <c r="T144" s="248" t="s">
        <v>140</v>
      </c>
      <c r="U144" s="223">
        <v>0</v>
      </c>
      <c r="V144" s="223">
        <f>ROUND(E144*U144,2)</f>
        <v>0</v>
      </c>
      <c r="W144" s="223"/>
      <c r="X144" s="223" t="s">
        <v>211</v>
      </c>
      <c r="Y144" s="213"/>
      <c r="Z144" s="213"/>
      <c r="AA144" s="213"/>
      <c r="AB144" s="213"/>
      <c r="AC144" s="213"/>
      <c r="AD144" s="213"/>
      <c r="AE144" s="213"/>
      <c r="AF144" s="213"/>
      <c r="AG144" s="213" t="s">
        <v>212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x14ac:dyDescent="0.2">
      <c r="A145" s="228" t="s">
        <v>134</v>
      </c>
      <c r="B145" s="229" t="s">
        <v>100</v>
      </c>
      <c r="C145" s="253" t="s">
        <v>101</v>
      </c>
      <c r="D145" s="230"/>
      <c r="E145" s="231"/>
      <c r="F145" s="232"/>
      <c r="G145" s="232">
        <f>SUMIF(AG146:AG146,"&lt;&gt;NOR",G146:G146)</f>
        <v>0</v>
      </c>
      <c r="H145" s="232"/>
      <c r="I145" s="232">
        <f>SUM(I146:I146)</f>
        <v>0</v>
      </c>
      <c r="J145" s="232"/>
      <c r="K145" s="232">
        <f>SUM(K146:K146)</f>
        <v>0</v>
      </c>
      <c r="L145" s="232"/>
      <c r="M145" s="232">
        <f>SUM(M146:M146)</f>
        <v>0</v>
      </c>
      <c r="N145" s="232"/>
      <c r="O145" s="232">
        <f>SUM(O146:O146)</f>
        <v>0</v>
      </c>
      <c r="P145" s="232"/>
      <c r="Q145" s="232">
        <f>SUM(Q146:Q146)</f>
        <v>0</v>
      </c>
      <c r="R145" s="232"/>
      <c r="S145" s="232"/>
      <c r="T145" s="233"/>
      <c r="U145" s="227"/>
      <c r="V145" s="227">
        <f>SUM(V146:V146)</f>
        <v>0</v>
      </c>
      <c r="W145" s="227"/>
      <c r="X145" s="227"/>
      <c r="AG145" t="s">
        <v>135</v>
      </c>
    </row>
    <row r="146" spans="1:60" outlineLevel="1" x14ac:dyDescent="0.2">
      <c r="A146" s="242">
        <v>72</v>
      </c>
      <c r="B146" s="243" t="s">
        <v>331</v>
      </c>
      <c r="C146" s="256" t="s">
        <v>332</v>
      </c>
      <c r="D146" s="244" t="s">
        <v>149</v>
      </c>
      <c r="E146" s="245">
        <v>1</v>
      </c>
      <c r="F146" s="246"/>
      <c r="G146" s="247">
        <f>ROUND(E146*F146,2)</f>
        <v>0</v>
      </c>
      <c r="H146" s="246"/>
      <c r="I146" s="247">
        <f>ROUND(E146*H146,2)</f>
        <v>0</v>
      </c>
      <c r="J146" s="246"/>
      <c r="K146" s="247">
        <f>ROUND(E146*J146,2)</f>
        <v>0</v>
      </c>
      <c r="L146" s="247">
        <v>21</v>
      </c>
      <c r="M146" s="247">
        <f>G146*(1+L146/100)</f>
        <v>0</v>
      </c>
      <c r="N146" s="247">
        <v>0</v>
      </c>
      <c r="O146" s="247">
        <f>ROUND(E146*N146,2)</f>
        <v>0</v>
      </c>
      <c r="P146" s="247">
        <v>0</v>
      </c>
      <c r="Q146" s="247">
        <f>ROUND(E146*P146,2)</f>
        <v>0</v>
      </c>
      <c r="R146" s="247"/>
      <c r="S146" s="247" t="s">
        <v>240</v>
      </c>
      <c r="T146" s="248" t="s">
        <v>191</v>
      </c>
      <c r="U146" s="223">
        <v>0</v>
      </c>
      <c r="V146" s="223">
        <f>ROUND(E146*U146,2)</f>
        <v>0</v>
      </c>
      <c r="W146" s="223"/>
      <c r="X146" s="223" t="s">
        <v>333</v>
      </c>
      <c r="Y146" s="213"/>
      <c r="Z146" s="213"/>
      <c r="AA146" s="213"/>
      <c r="AB146" s="213"/>
      <c r="AC146" s="213"/>
      <c r="AD146" s="213"/>
      <c r="AE146" s="213"/>
      <c r="AF146" s="213"/>
      <c r="AG146" s="213" t="s">
        <v>334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x14ac:dyDescent="0.2">
      <c r="A147" s="228" t="s">
        <v>134</v>
      </c>
      <c r="B147" s="229" t="s">
        <v>102</v>
      </c>
      <c r="C147" s="253" t="s">
        <v>103</v>
      </c>
      <c r="D147" s="230"/>
      <c r="E147" s="231"/>
      <c r="F147" s="232"/>
      <c r="G147" s="232">
        <f>SUMIF(AG148:AG153,"&lt;&gt;NOR",G148:G153)</f>
        <v>0</v>
      </c>
      <c r="H147" s="232"/>
      <c r="I147" s="232">
        <f>SUM(I148:I153)</f>
        <v>0</v>
      </c>
      <c r="J147" s="232"/>
      <c r="K147" s="232">
        <f>SUM(K148:K153)</f>
        <v>0</v>
      </c>
      <c r="L147" s="232"/>
      <c r="M147" s="232">
        <f>SUM(M148:M153)</f>
        <v>0</v>
      </c>
      <c r="N147" s="232"/>
      <c r="O147" s="232">
        <f>SUM(O148:O153)</f>
        <v>0.01</v>
      </c>
      <c r="P147" s="232"/>
      <c r="Q147" s="232">
        <f>SUM(Q148:Q153)</f>
        <v>0</v>
      </c>
      <c r="R147" s="232"/>
      <c r="S147" s="232"/>
      <c r="T147" s="233"/>
      <c r="U147" s="227"/>
      <c r="V147" s="227">
        <f>SUM(V148:V153)</f>
        <v>8.52</v>
      </c>
      <c r="W147" s="227"/>
      <c r="X147" s="227"/>
      <c r="AG147" t="s">
        <v>135</v>
      </c>
    </row>
    <row r="148" spans="1:60" ht="22.5" outlineLevel="1" x14ac:dyDescent="0.2">
      <c r="A148" s="234">
        <v>73</v>
      </c>
      <c r="B148" s="235" t="s">
        <v>335</v>
      </c>
      <c r="C148" s="254" t="s">
        <v>336</v>
      </c>
      <c r="D148" s="236" t="s">
        <v>163</v>
      </c>
      <c r="E148" s="237">
        <v>71</v>
      </c>
      <c r="F148" s="238"/>
      <c r="G148" s="239">
        <f>ROUND(E148*F148,2)</f>
        <v>0</v>
      </c>
      <c r="H148" s="238"/>
      <c r="I148" s="239">
        <f>ROUND(E148*H148,2)</f>
        <v>0</v>
      </c>
      <c r="J148" s="238"/>
      <c r="K148" s="239">
        <f>ROUND(E148*J148,2)</f>
        <v>0</v>
      </c>
      <c r="L148" s="239">
        <v>21</v>
      </c>
      <c r="M148" s="239">
        <f>G148*(1+L148/100)</f>
        <v>0</v>
      </c>
      <c r="N148" s="239">
        <v>9.0000000000000006E-5</v>
      </c>
      <c r="O148" s="239">
        <f>ROUND(E148*N148,2)</f>
        <v>0.01</v>
      </c>
      <c r="P148" s="239">
        <v>0</v>
      </c>
      <c r="Q148" s="239">
        <f>ROUND(E148*P148,2)</f>
        <v>0</v>
      </c>
      <c r="R148" s="239" t="s">
        <v>337</v>
      </c>
      <c r="S148" s="239" t="s">
        <v>140</v>
      </c>
      <c r="T148" s="240" t="s">
        <v>140</v>
      </c>
      <c r="U148" s="223">
        <v>0.12</v>
      </c>
      <c r="V148" s="223">
        <f>ROUND(E148*U148,2)</f>
        <v>8.52</v>
      </c>
      <c r="W148" s="223"/>
      <c r="X148" s="223" t="s">
        <v>141</v>
      </c>
      <c r="Y148" s="213"/>
      <c r="Z148" s="213"/>
      <c r="AA148" s="213"/>
      <c r="AB148" s="213"/>
      <c r="AC148" s="213"/>
      <c r="AD148" s="213"/>
      <c r="AE148" s="213"/>
      <c r="AF148" s="213"/>
      <c r="AG148" s="213" t="s">
        <v>142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20"/>
      <c r="B149" s="221"/>
      <c r="C149" s="257" t="s">
        <v>338</v>
      </c>
      <c r="D149" s="249"/>
      <c r="E149" s="249"/>
      <c r="F149" s="249"/>
      <c r="G149" s="249"/>
      <c r="H149" s="223"/>
      <c r="I149" s="223"/>
      <c r="J149" s="223"/>
      <c r="K149" s="223"/>
      <c r="L149" s="223"/>
      <c r="M149" s="223"/>
      <c r="N149" s="223"/>
      <c r="O149" s="223"/>
      <c r="P149" s="223"/>
      <c r="Q149" s="223"/>
      <c r="R149" s="223"/>
      <c r="S149" s="223"/>
      <c r="T149" s="223"/>
      <c r="U149" s="223"/>
      <c r="V149" s="223"/>
      <c r="W149" s="223"/>
      <c r="X149" s="223"/>
      <c r="Y149" s="213"/>
      <c r="Z149" s="213"/>
      <c r="AA149" s="213"/>
      <c r="AB149" s="213"/>
      <c r="AC149" s="213"/>
      <c r="AD149" s="213"/>
      <c r="AE149" s="213"/>
      <c r="AF149" s="213"/>
      <c r="AG149" s="213" t="s">
        <v>156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">
      <c r="A150" s="220"/>
      <c r="B150" s="221"/>
      <c r="C150" s="258" t="s">
        <v>201</v>
      </c>
      <c r="D150" s="225"/>
      <c r="E150" s="226">
        <v>4</v>
      </c>
      <c r="F150" s="223"/>
      <c r="G150" s="223"/>
      <c r="H150" s="223"/>
      <c r="I150" s="223"/>
      <c r="J150" s="223"/>
      <c r="K150" s="223"/>
      <c r="L150" s="223"/>
      <c r="M150" s="223"/>
      <c r="N150" s="223"/>
      <c r="O150" s="223"/>
      <c r="P150" s="223"/>
      <c r="Q150" s="223"/>
      <c r="R150" s="223"/>
      <c r="S150" s="223"/>
      <c r="T150" s="223"/>
      <c r="U150" s="223"/>
      <c r="V150" s="223"/>
      <c r="W150" s="223"/>
      <c r="X150" s="223"/>
      <c r="Y150" s="213"/>
      <c r="Z150" s="213"/>
      <c r="AA150" s="213"/>
      <c r="AB150" s="213"/>
      <c r="AC150" s="213"/>
      <c r="AD150" s="213"/>
      <c r="AE150" s="213"/>
      <c r="AF150" s="213"/>
      <c r="AG150" s="213" t="s">
        <v>195</v>
      </c>
      <c r="AH150" s="213">
        <v>5</v>
      </c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20"/>
      <c r="B151" s="221"/>
      <c r="C151" s="258" t="s">
        <v>202</v>
      </c>
      <c r="D151" s="225"/>
      <c r="E151" s="226">
        <v>10</v>
      </c>
      <c r="F151" s="223"/>
      <c r="G151" s="223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23"/>
      <c r="V151" s="223"/>
      <c r="W151" s="223"/>
      <c r="X151" s="223"/>
      <c r="Y151" s="213"/>
      <c r="Z151" s="213"/>
      <c r="AA151" s="213"/>
      <c r="AB151" s="213"/>
      <c r="AC151" s="213"/>
      <c r="AD151" s="213"/>
      <c r="AE151" s="213"/>
      <c r="AF151" s="213"/>
      <c r="AG151" s="213" t="s">
        <v>195</v>
      </c>
      <c r="AH151" s="213">
        <v>5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">
      <c r="A152" s="220"/>
      <c r="B152" s="221"/>
      <c r="C152" s="258" t="s">
        <v>194</v>
      </c>
      <c r="D152" s="225"/>
      <c r="E152" s="226">
        <v>10</v>
      </c>
      <c r="F152" s="223"/>
      <c r="G152" s="223"/>
      <c r="H152" s="223"/>
      <c r="I152" s="223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3"/>
      <c r="U152" s="223"/>
      <c r="V152" s="223"/>
      <c r="W152" s="223"/>
      <c r="X152" s="223"/>
      <c r="Y152" s="213"/>
      <c r="Z152" s="213"/>
      <c r="AA152" s="213"/>
      <c r="AB152" s="213"/>
      <c r="AC152" s="213"/>
      <c r="AD152" s="213"/>
      <c r="AE152" s="213"/>
      <c r="AF152" s="213"/>
      <c r="AG152" s="213" t="s">
        <v>195</v>
      </c>
      <c r="AH152" s="213">
        <v>5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20"/>
      <c r="B153" s="221"/>
      <c r="C153" s="258" t="s">
        <v>198</v>
      </c>
      <c r="D153" s="225"/>
      <c r="E153" s="226">
        <v>47</v>
      </c>
      <c r="F153" s="223"/>
      <c r="G153" s="223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223"/>
      <c r="V153" s="223"/>
      <c r="W153" s="223"/>
      <c r="X153" s="223"/>
      <c r="Y153" s="213"/>
      <c r="Z153" s="213"/>
      <c r="AA153" s="213"/>
      <c r="AB153" s="213"/>
      <c r="AC153" s="213"/>
      <c r="AD153" s="213"/>
      <c r="AE153" s="213"/>
      <c r="AF153" s="213"/>
      <c r="AG153" s="213" t="s">
        <v>195</v>
      </c>
      <c r="AH153" s="213">
        <v>5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x14ac:dyDescent="0.2">
      <c r="A154" s="228" t="s">
        <v>134</v>
      </c>
      <c r="B154" s="229" t="s">
        <v>104</v>
      </c>
      <c r="C154" s="253" t="s">
        <v>105</v>
      </c>
      <c r="D154" s="230"/>
      <c r="E154" s="231"/>
      <c r="F154" s="232"/>
      <c r="G154" s="232">
        <f>SUMIF(AG155:AG155,"&lt;&gt;NOR",G155:G155)</f>
        <v>0</v>
      </c>
      <c r="H154" s="232"/>
      <c r="I154" s="232">
        <f>SUM(I155:I155)</f>
        <v>0</v>
      </c>
      <c r="J154" s="232"/>
      <c r="K154" s="232">
        <f>SUM(K155:K155)</f>
        <v>0</v>
      </c>
      <c r="L154" s="232"/>
      <c r="M154" s="232">
        <f>SUM(M155:M155)</f>
        <v>0</v>
      </c>
      <c r="N154" s="232"/>
      <c r="O154" s="232">
        <f>SUM(O155:O155)</f>
        <v>0</v>
      </c>
      <c r="P154" s="232"/>
      <c r="Q154" s="232">
        <f>SUM(Q155:Q155)</f>
        <v>0</v>
      </c>
      <c r="R154" s="232"/>
      <c r="S154" s="232"/>
      <c r="T154" s="233"/>
      <c r="U154" s="227"/>
      <c r="V154" s="227">
        <f>SUM(V155:V155)</f>
        <v>0.92</v>
      </c>
      <c r="W154" s="227"/>
      <c r="X154" s="227"/>
      <c r="AG154" t="s">
        <v>135</v>
      </c>
    </row>
    <row r="155" spans="1:60" ht="22.5" outlineLevel="1" x14ac:dyDescent="0.2">
      <c r="A155" s="242">
        <v>74</v>
      </c>
      <c r="B155" s="243" t="s">
        <v>339</v>
      </c>
      <c r="C155" s="256" t="s">
        <v>340</v>
      </c>
      <c r="D155" s="244" t="s">
        <v>153</v>
      </c>
      <c r="E155" s="245">
        <v>1</v>
      </c>
      <c r="F155" s="246"/>
      <c r="G155" s="247">
        <f>ROUND(E155*F155,2)</f>
        <v>0</v>
      </c>
      <c r="H155" s="246"/>
      <c r="I155" s="247">
        <f>ROUND(E155*H155,2)</f>
        <v>0</v>
      </c>
      <c r="J155" s="246"/>
      <c r="K155" s="247">
        <f>ROUND(E155*J155,2)</f>
        <v>0</v>
      </c>
      <c r="L155" s="247">
        <v>21</v>
      </c>
      <c r="M155" s="247">
        <f>G155*(1+L155/100)</f>
        <v>0</v>
      </c>
      <c r="N155" s="247">
        <v>0</v>
      </c>
      <c r="O155" s="247">
        <f>ROUND(E155*N155,2)</f>
        <v>0</v>
      </c>
      <c r="P155" s="247">
        <v>0</v>
      </c>
      <c r="Q155" s="247">
        <f>ROUND(E155*P155,2)</f>
        <v>0</v>
      </c>
      <c r="R155" s="247"/>
      <c r="S155" s="247" t="s">
        <v>140</v>
      </c>
      <c r="T155" s="248" t="s">
        <v>140</v>
      </c>
      <c r="U155" s="223">
        <v>0.92</v>
      </c>
      <c r="V155" s="223">
        <f>ROUND(E155*U155,2)</f>
        <v>0.92</v>
      </c>
      <c r="W155" s="223"/>
      <c r="X155" s="223" t="s">
        <v>141</v>
      </c>
      <c r="Y155" s="213"/>
      <c r="Z155" s="213"/>
      <c r="AA155" s="213"/>
      <c r="AB155" s="213"/>
      <c r="AC155" s="213"/>
      <c r="AD155" s="213"/>
      <c r="AE155" s="213"/>
      <c r="AF155" s="213"/>
      <c r="AG155" s="213" t="s">
        <v>142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x14ac:dyDescent="0.2">
      <c r="A156" s="228" t="s">
        <v>134</v>
      </c>
      <c r="B156" s="229" t="s">
        <v>106</v>
      </c>
      <c r="C156" s="253" t="s">
        <v>27</v>
      </c>
      <c r="D156" s="230"/>
      <c r="E156" s="231"/>
      <c r="F156" s="232"/>
      <c r="G156" s="232">
        <f>SUMIF(AG157:AG162,"&lt;&gt;NOR",G157:G162)</f>
        <v>0</v>
      </c>
      <c r="H156" s="232"/>
      <c r="I156" s="232">
        <f>SUM(I157:I162)</f>
        <v>0</v>
      </c>
      <c r="J156" s="232"/>
      <c r="K156" s="232">
        <f>SUM(K157:K162)</f>
        <v>0</v>
      </c>
      <c r="L156" s="232"/>
      <c r="M156" s="232">
        <f>SUM(M157:M162)</f>
        <v>0</v>
      </c>
      <c r="N156" s="232"/>
      <c r="O156" s="232">
        <f>SUM(O157:O162)</f>
        <v>0</v>
      </c>
      <c r="P156" s="232"/>
      <c r="Q156" s="232">
        <f>SUM(Q157:Q162)</f>
        <v>0</v>
      </c>
      <c r="R156" s="232"/>
      <c r="S156" s="232"/>
      <c r="T156" s="233"/>
      <c r="U156" s="227"/>
      <c r="V156" s="227">
        <f>SUM(V157:V162)</f>
        <v>20</v>
      </c>
      <c r="W156" s="227"/>
      <c r="X156" s="227"/>
      <c r="AG156" t="s">
        <v>135</v>
      </c>
    </row>
    <row r="157" spans="1:60" ht="22.5" outlineLevel="1" x14ac:dyDescent="0.2">
      <c r="A157" s="242">
        <v>75</v>
      </c>
      <c r="B157" s="243" t="s">
        <v>341</v>
      </c>
      <c r="C157" s="256" t="s">
        <v>342</v>
      </c>
      <c r="D157" s="244" t="s">
        <v>149</v>
      </c>
      <c r="E157" s="245">
        <v>1</v>
      </c>
      <c r="F157" s="246"/>
      <c r="G157" s="247">
        <f>ROUND(E157*F157,2)</f>
        <v>0</v>
      </c>
      <c r="H157" s="246"/>
      <c r="I157" s="247">
        <f>ROUND(E157*H157,2)</f>
        <v>0</v>
      </c>
      <c r="J157" s="246"/>
      <c r="K157" s="247">
        <f>ROUND(E157*J157,2)</f>
        <v>0</v>
      </c>
      <c r="L157" s="247">
        <v>21</v>
      </c>
      <c r="M157" s="247">
        <f>G157*(1+L157/100)</f>
        <v>0</v>
      </c>
      <c r="N157" s="247">
        <v>0</v>
      </c>
      <c r="O157" s="247">
        <f>ROUND(E157*N157,2)</f>
        <v>0</v>
      </c>
      <c r="P157" s="247">
        <v>0</v>
      </c>
      <c r="Q157" s="247">
        <f>ROUND(E157*P157,2)</f>
        <v>0</v>
      </c>
      <c r="R157" s="247"/>
      <c r="S157" s="247" t="s">
        <v>240</v>
      </c>
      <c r="T157" s="248" t="s">
        <v>265</v>
      </c>
      <c r="U157" s="223">
        <v>0</v>
      </c>
      <c r="V157" s="223">
        <f>ROUND(E157*U157,2)</f>
        <v>0</v>
      </c>
      <c r="W157" s="223"/>
      <c r="X157" s="223" t="s">
        <v>141</v>
      </c>
      <c r="Y157" s="213"/>
      <c r="Z157" s="213"/>
      <c r="AA157" s="213"/>
      <c r="AB157" s="213"/>
      <c r="AC157" s="213"/>
      <c r="AD157" s="213"/>
      <c r="AE157" s="213"/>
      <c r="AF157" s="213"/>
      <c r="AG157" s="213" t="s">
        <v>343</v>
      </c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42">
        <v>76</v>
      </c>
      <c r="B158" s="243" t="s">
        <v>344</v>
      </c>
      <c r="C158" s="256" t="s">
        <v>345</v>
      </c>
      <c r="D158" s="244" t="s">
        <v>149</v>
      </c>
      <c r="E158" s="245">
        <v>1</v>
      </c>
      <c r="F158" s="246"/>
      <c r="G158" s="247">
        <f>ROUND(E158*F158,2)</f>
        <v>0</v>
      </c>
      <c r="H158" s="246"/>
      <c r="I158" s="247">
        <f>ROUND(E158*H158,2)</f>
        <v>0</v>
      </c>
      <c r="J158" s="246"/>
      <c r="K158" s="247">
        <f>ROUND(E158*J158,2)</f>
        <v>0</v>
      </c>
      <c r="L158" s="247">
        <v>21</v>
      </c>
      <c r="M158" s="247">
        <f>G158*(1+L158/100)</f>
        <v>0</v>
      </c>
      <c r="N158" s="247">
        <v>0</v>
      </c>
      <c r="O158" s="247">
        <f>ROUND(E158*N158,2)</f>
        <v>0</v>
      </c>
      <c r="P158" s="247">
        <v>0</v>
      </c>
      <c r="Q158" s="247">
        <f>ROUND(E158*P158,2)</f>
        <v>0</v>
      </c>
      <c r="R158" s="247"/>
      <c r="S158" s="247" t="s">
        <v>240</v>
      </c>
      <c r="T158" s="248" t="s">
        <v>265</v>
      </c>
      <c r="U158" s="223">
        <v>0</v>
      </c>
      <c r="V158" s="223">
        <f>ROUND(E158*U158,2)</f>
        <v>0</v>
      </c>
      <c r="W158" s="223"/>
      <c r="X158" s="223" t="s">
        <v>141</v>
      </c>
      <c r="Y158" s="213"/>
      <c r="Z158" s="213"/>
      <c r="AA158" s="213"/>
      <c r="AB158" s="213"/>
      <c r="AC158" s="213"/>
      <c r="AD158" s="213"/>
      <c r="AE158" s="213"/>
      <c r="AF158" s="213"/>
      <c r="AG158" s="213" t="s">
        <v>343</v>
      </c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">
      <c r="A159" s="242">
        <v>77</v>
      </c>
      <c r="B159" s="243" t="s">
        <v>346</v>
      </c>
      <c r="C159" s="256" t="s">
        <v>347</v>
      </c>
      <c r="D159" s="244" t="s">
        <v>149</v>
      </c>
      <c r="E159" s="245">
        <v>1</v>
      </c>
      <c r="F159" s="246"/>
      <c r="G159" s="247">
        <f>ROUND(E159*F159,2)</f>
        <v>0</v>
      </c>
      <c r="H159" s="246"/>
      <c r="I159" s="247">
        <f>ROUND(E159*H159,2)</f>
        <v>0</v>
      </c>
      <c r="J159" s="246"/>
      <c r="K159" s="247">
        <f>ROUND(E159*J159,2)</f>
        <v>0</v>
      </c>
      <c r="L159" s="247">
        <v>21</v>
      </c>
      <c r="M159" s="247">
        <f>G159*(1+L159/100)</f>
        <v>0</v>
      </c>
      <c r="N159" s="247">
        <v>0</v>
      </c>
      <c r="O159" s="247">
        <f>ROUND(E159*N159,2)</f>
        <v>0</v>
      </c>
      <c r="P159" s="247">
        <v>0</v>
      </c>
      <c r="Q159" s="247">
        <f>ROUND(E159*P159,2)</f>
        <v>0</v>
      </c>
      <c r="R159" s="247"/>
      <c r="S159" s="247" t="s">
        <v>240</v>
      </c>
      <c r="T159" s="248" t="s">
        <v>265</v>
      </c>
      <c r="U159" s="223">
        <v>0</v>
      </c>
      <c r="V159" s="223">
        <f>ROUND(E159*U159,2)</f>
        <v>0</v>
      </c>
      <c r="W159" s="223"/>
      <c r="X159" s="223" t="s">
        <v>141</v>
      </c>
      <c r="Y159" s="213"/>
      <c r="Z159" s="213"/>
      <c r="AA159" s="213"/>
      <c r="AB159" s="213"/>
      <c r="AC159" s="213"/>
      <c r="AD159" s="213"/>
      <c r="AE159" s="213"/>
      <c r="AF159" s="213"/>
      <c r="AG159" s="213" t="s">
        <v>343</v>
      </c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 x14ac:dyDescent="0.2">
      <c r="A160" s="242">
        <v>78</v>
      </c>
      <c r="B160" s="243" t="s">
        <v>348</v>
      </c>
      <c r="C160" s="256" t="s">
        <v>349</v>
      </c>
      <c r="D160" s="244" t="s">
        <v>149</v>
      </c>
      <c r="E160" s="245">
        <v>1</v>
      </c>
      <c r="F160" s="246"/>
      <c r="G160" s="247">
        <f>ROUND(E160*F160,2)</f>
        <v>0</v>
      </c>
      <c r="H160" s="246"/>
      <c r="I160" s="247">
        <f>ROUND(E160*H160,2)</f>
        <v>0</v>
      </c>
      <c r="J160" s="246"/>
      <c r="K160" s="247">
        <f>ROUND(E160*J160,2)</f>
        <v>0</v>
      </c>
      <c r="L160" s="247">
        <v>21</v>
      </c>
      <c r="M160" s="247">
        <f>G160*(1+L160/100)</f>
        <v>0</v>
      </c>
      <c r="N160" s="247">
        <v>0</v>
      </c>
      <c r="O160" s="247">
        <f>ROUND(E160*N160,2)</f>
        <v>0</v>
      </c>
      <c r="P160" s="247">
        <v>0</v>
      </c>
      <c r="Q160" s="247">
        <f>ROUND(E160*P160,2)</f>
        <v>0</v>
      </c>
      <c r="R160" s="247"/>
      <c r="S160" s="247" t="s">
        <v>240</v>
      </c>
      <c r="T160" s="248" t="s">
        <v>265</v>
      </c>
      <c r="U160" s="223">
        <v>0</v>
      </c>
      <c r="V160" s="223">
        <f>ROUND(E160*U160,2)</f>
        <v>0</v>
      </c>
      <c r="W160" s="223"/>
      <c r="X160" s="223" t="s">
        <v>141</v>
      </c>
      <c r="Y160" s="213"/>
      <c r="Z160" s="213"/>
      <c r="AA160" s="213"/>
      <c r="AB160" s="213"/>
      <c r="AC160" s="213"/>
      <c r="AD160" s="213"/>
      <c r="AE160" s="213"/>
      <c r="AF160" s="213"/>
      <c r="AG160" s="213" t="s">
        <v>343</v>
      </c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">
      <c r="A161" s="242">
        <v>79</v>
      </c>
      <c r="B161" s="243" t="s">
        <v>350</v>
      </c>
      <c r="C161" s="256" t="s">
        <v>351</v>
      </c>
      <c r="D161" s="244" t="s">
        <v>149</v>
      </c>
      <c r="E161" s="245">
        <v>1</v>
      </c>
      <c r="F161" s="246"/>
      <c r="G161" s="247">
        <f>ROUND(E161*F161,2)</f>
        <v>0</v>
      </c>
      <c r="H161" s="246"/>
      <c r="I161" s="247">
        <f>ROUND(E161*H161,2)</f>
        <v>0</v>
      </c>
      <c r="J161" s="246"/>
      <c r="K161" s="247">
        <f>ROUND(E161*J161,2)</f>
        <v>0</v>
      </c>
      <c r="L161" s="247">
        <v>21</v>
      </c>
      <c r="M161" s="247">
        <f>G161*(1+L161/100)</f>
        <v>0</v>
      </c>
      <c r="N161" s="247">
        <v>0</v>
      </c>
      <c r="O161" s="247">
        <f>ROUND(E161*N161,2)</f>
        <v>0</v>
      </c>
      <c r="P161" s="247">
        <v>0</v>
      </c>
      <c r="Q161" s="247">
        <f>ROUND(E161*P161,2)</f>
        <v>0</v>
      </c>
      <c r="R161" s="247"/>
      <c r="S161" s="247" t="s">
        <v>240</v>
      </c>
      <c r="T161" s="248" t="s">
        <v>265</v>
      </c>
      <c r="U161" s="223">
        <v>0</v>
      </c>
      <c r="V161" s="223">
        <f>ROUND(E161*U161,2)</f>
        <v>0</v>
      </c>
      <c r="W161" s="223"/>
      <c r="X161" s="223" t="s">
        <v>141</v>
      </c>
      <c r="Y161" s="213"/>
      <c r="Z161" s="213"/>
      <c r="AA161" s="213"/>
      <c r="AB161" s="213"/>
      <c r="AC161" s="213"/>
      <c r="AD161" s="213"/>
      <c r="AE161" s="213"/>
      <c r="AF161" s="213"/>
      <c r="AG161" s="213" t="s">
        <v>343</v>
      </c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">
      <c r="A162" s="234">
        <v>80</v>
      </c>
      <c r="B162" s="235" t="s">
        <v>352</v>
      </c>
      <c r="C162" s="254" t="s">
        <v>353</v>
      </c>
      <c r="D162" s="236" t="s">
        <v>354</v>
      </c>
      <c r="E162" s="237">
        <v>20</v>
      </c>
      <c r="F162" s="238"/>
      <c r="G162" s="239">
        <f>ROUND(E162*F162,2)</f>
        <v>0</v>
      </c>
      <c r="H162" s="238"/>
      <c r="I162" s="239">
        <f>ROUND(E162*H162,2)</f>
        <v>0</v>
      </c>
      <c r="J162" s="238"/>
      <c r="K162" s="239">
        <f>ROUND(E162*J162,2)</f>
        <v>0</v>
      </c>
      <c r="L162" s="239">
        <v>21</v>
      </c>
      <c r="M162" s="239">
        <f>G162*(1+L162/100)</f>
        <v>0</v>
      </c>
      <c r="N162" s="239">
        <v>0</v>
      </c>
      <c r="O162" s="239">
        <f>ROUND(E162*N162,2)</f>
        <v>0</v>
      </c>
      <c r="P162" s="239">
        <v>0</v>
      </c>
      <c r="Q162" s="239">
        <f>ROUND(E162*P162,2)</f>
        <v>0</v>
      </c>
      <c r="R162" s="239" t="s">
        <v>355</v>
      </c>
      <c r="S162" s="239" t="s">
        <v>140</v>
      </c>
      <c r="T162" s="240" t="s">
        <v>140</v>
      </c>
      <c r="U162" s="223">
        <v>1</v>
      </c>
      <c r="V162" s="223">
        <f>ROUND(E162*U162,2)</f>
        <v>20</v>
      </c>
      <c r="W162" s="223"/>
      <c r="X162" s="223" t="s">
        <v>356</v>
      </c>
      <c r="Y162" s="213"/>
      <c r="Z162" s="213"/>
      <c r="AA162" s="213"/>
      <c r="AB162" s="213"/>
      <c r="AC162" s="213"/>
      <c r="AD162" s="213"/>
      <c r="AE162" s="213"/>
      <c r="AF162" s="213"/>
      <c r="AG162" s="213" t="s">
        <v>357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x14ac:dyDescent="0.2">
      <c r="A163" s="3"/>
      <c r="B163" s="4"/>
      <c r="C163" s="261"/>
      <c r="D163" s="6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AE163">
        <v>15</v>
      </c>
      <c r="AF163">
        <v>21</v>
      </c>
      <c r="AG163" t="s">
        <v>121</v>
      </c>
    </row>
    <row r="164" spans="1:60" x14ac:dyDescent="0.2">
      <c r="A164" s="216"/>
      <c r="B164" s="217" t="s">
        <v>29</v>
      </c>
      <c r="C164" s="262"/>
      <c r="D164" s="218"/>
      <c r="E164" s="219"/>
      <c r="F164" s="219"/>
      <c r="G164" s="252">
        <f>G8+G28+G59+G73+G95+G145+G147+G154+G156</f>
        <v>0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AE164">
        <f>SUMIF(L7:L162,AE163,G7:G162)</f>
        <v>0</v>
      </c>
      <c r="AF164">
        <f>SUMIF(L7:L162,AF163,G7:G162)</f>
        <v>0</v>
      </c>
      <c r="AG164" t="s">
        <v>358</v>
      </c>
    </row>
    <row r="165" spans="1:60" x14ac:dyDescent="0.2">
      <c r="C165" s="263"/>
      <c r="D165" s="10"/>
      <c r="AG165" t="s">
        <v>359</v>
      </c>
    </row>
    <row r="166" spans="1:60" x14ac:dyDescent="0.2">
      <c r="D166" s="10"/>
    </row>
    <row r="167" spans="1:60" x14ac:dyDescent="0.2">
      <c r="D167" s="10"/>
    </row>
    <row r="168" spans="1:60" x14ac:dyDescent="0.2">
      <c r="D168" s="10"/>
    </row>
    <row r="169" spans="1:60" x14ac:dyDescent="0.2">
      <c r="D169" s="10"/>
    </row>
    <row r="170" spans="1:60" x14ac:dyDescent="0.2">
      <c r="D170" s="10"/>
    </row>
    <row r="171" spans="1:60" x14ac:dyDescent="0.2">
      <c r="D171" s="10"/>
    </row>
    <row r="172" spans="1:60" x14ac:dyDescent="0.2">
      <c r="D172" s="10"/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6d0fxb/CWDPHUkE/Dy5VcXjYFg69x5AXChUbqK0j+wtNWjdWqaCGYXo75aX+NVLX+D7OqLW0/C2CW5JkT0GDMA==" saltValue="oy5275k+8q+ACImOhyiFhg==" spinCount="100000" sheet="1"/>
  <mergeCells count="21">
    <mergeCell ref="C89:G89"/>
    <mergeCell ref="C132:G132"/>
    <mergeCell ref="C149:G149"/>
    <mergeCell ref="C58:G58"/>
    <mergeCell ref="C61:G61"/>
    <mergeCell ref="C75:G75"/>
    <mergeCell ref="C77:G77"/>
    <mergeCell ref="C79:G79"/>
    <mergeCell ref="C81:G81"/>
    <mergeCell ref="C21:G21"/>
    <mergeCell ref="C23:G23"/>
    <mergeCell ref="C27:G27"/>
    <mergeCell ref="C30:G30"/>
    <mergeCell ref="C32:G32"/>
    <mergeCell ref="C43:G43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D810F-064D-433A-B5B4-618A108B8E9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108</v>
      </c>
      <c r="B1" s="198"/>
      <c r="C1" s="198"/>
      <c r="D1" s="198"/>
      <c r="E1" s="198"/>
      <c r="F1" s="198"/>
      <c r="G1" s="198"/>
      <c r="AG1" t="s">
        <v>109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110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110</v>
      </c>
      <c r="AG3" t="s">
        <v>111</v>
      </c>
    </row>
    <row r="4" spans="1:60" ht="24.95" customHeight="1" x14ac:dyDescent="0.2">
      <c r="A4" s="203" t="s">
        <v>9</v>
      </c>
      <c r="B4" s="204" t="s">
        <v>51</v>
      </c>
      <c r="C4" s="205" t="s">
        <v>52</v>
      </c>
      <c r="D4" s="206"/>
      <c r="E4" s="206"/>
      <c r="F4" s="206"/>
      <c r="G4" s="207"/>
      <c r="AG4" t="s">
        <v>112</v>
      </c>
    </row>
    <row r="5" spans="1:60" x14ac:dyDescent="0.2">
      <c r="D5" s="10"/>
    </row>
    <row r="6" spans="1:60" ht="38.25" x14ac:dyDescent="0.2">
      <c r="A6" s="209" t="s">
        <v>113</v>
      </c>
      <c r="B6" s="211" t="s">
        <v>114</v>
      </c>
      <c r="C6" s="211" t="s">
        <v>115</v>
      </c>
      <c r="D6" s="210" t="s">
        <v>116</v>
      </c>
      <c r="E6" s="209" t="s">
        <v>117</v>
      </c>
      <c r="F6" s="208" t="s">
        <v>118</v>
      </c>
      <c r="G6" s="209" t="s">
        <v>29</v>
      </c>
      <c r="H6" s="212" t="s">
        <v>30</v>
      </c>
      <c r="I6" s="212" t="s">
        <v>119</v>
      </c>
      <c r="J6" s="212" t="s">
        <v>31</v>
      </c>
      <c r="K6" s="212" t="s">
        <v>120</v>
      </c>
      <c r="L6" s="212" t="s">
        <v>121</v>
      </c>
      <c r="M6" s="212" t="s">
        <v>122</v>
      </c>
      <c r="N6" s="212" t="s">
        <v>123</v>
      </c>
      <c r="O6" s="212" t="s">
        <v>124</v>
      </c>
      <c r="P6" s="212" t="s">
        <v>125</v>
      </c>
      <c r="Q6" s="212" t="s">
        <v>126</v>
      </c>
      <c r="R6" s="212" t="s">
        <v>127</v>
      </c>
      <c r="S6" s="212" t="s">
        <v>128</v>
      </c>
      <c r="T6" s="212" t="s">
        <v>129</v>
      </c>
      <c r="U6" s="212" t="s">
        <v>130</v>
      </c>
      <c r="V6" s="212" t="s">
        <v>131</v>
      </c>
      <c r="W6" s="212" t="s">
        <v>132</v>
      </c>
      <c r="X6" s="212" t="s">
        <v>133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8" t="s">
        <v>134</v>
      </c>
      <c r="B8" s="229" t="s">
        <v>64</v>
      </c>
      <c r="C8" s="253" t="s">
        <v>65</v>
      </c>
      <c r="D8" s="230"/>
      <c r="E8" s="231"/>
      <c r="F8" s="232"/>
      <c r="G8" s="232">
        <f>SUMIF(AG9:AG15,"&lt;&gt;NOR",G9:G15)</f>
        <v>0</v>
      </c>
      <c r="H8" s="232"/>
      <c r="I8" s="232">
        <f>SUM(I9:I15)</f>
        <v>0</v>
      </c>
      <c r="J8" s="232"/>
      <c r="K8" s="232">
        <f>SUM(K9:K15)</f>
        <v>0</v>
      </c>
      <c r="L8" s="232"/>
      <c r="M8" s="232">
        <f>SUM(M9:M15)</f>
        <v>0</v>
      </c>
      <c r="N8" s="232"/>
      <c r="O8" s="232">
        <f>SUM(O9:O15)</f>
        <v>0</v>
      </c>
      <c r="P8" s="232"/>
      <c r="Q8" s="232">
        <f>SUM(Q9:Q15)</f>
        <v>0</v>
      </c>
      <c r="R8" s="232"/>
      <c r="S8" s="232"/>
      <c r="T8" s="233"/>
      <c r="U8" s="227"/>
      <c r="V8" s="227">
        <f>SUM(V9:V15)</f>
        <v>0</v>
      </c>
      <c r="W8" s="227"/>
      <c r="X8" s="227"/>
      <c r="AG8" t="s">
        <v>135</v>
      </c>
    </row>
    <row r="9" spans="1:60" outlineLevel="1" x14ac:dyDescent="0.2">
      <c r="A9" s="242">
        <v>1</v>
      </c>
      <c r="B9" s="243" t="s">
        <v>360</v>
      </c>
      <c r="C9" s="256" t="s">
        <v>361</v>
      </c>
      <c r="D9" s="244" t="s">
        <v>362</v>
      </c>
      <c r="E9" s="245">
        <v>1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7">
        <f>G9*(1+L9/100)</f>
        <v>0</v>
      </c>
      <c r="N9" s="247">
        <v>0</v>
      </c>
      <c r="O9" s="247">
        <f>ROUND(E9*N9,2)</f>
        <v>0</v>
      </c>
      <c r="P9" s="247">
        <v>0</v>
      </c>
      <c r="Q9" s="247">
        <f>ROUND(E9*P9,2)</f>
        <v>0</v>
      </c>
      <c r="R9" s="247"/>
      <c r="S9" s="247" t="s">
        <v>240</v>
      </c>
      <c r="T9" s="248" t="s">
        <v>191</v>
      </c>
      <c r="U9" s="223">
        <v>0</v>
      </c>
      <c r="V9" s="223">
        <f>ROUND(E9*U9,2)</f>
        <v>0</v>
      </c>
      <c r="W9" s="223"/>
      <c r="X9" s="223" t="s">
        <v>141</v>
      </c>
      <c r="Y9" s="213"/>
      <c r="Z9" s="213"/>
      <c r="AA9" s="213"/>
      <c r="AB9" s="213"/>
      <c r="AC9" s="213"/>
      <c r="AD9" s="213"/>
      <c r="AE9" s="213"/>
      <c r="AF9" s="213"/>
      <c r="AG9" s="213" t="s">
        <v>343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42">
        <v>2</v>
      </c>
      <c r="B10" s="243" t="s">
        <v>363</v>
      </c>
      <c r="C10" s="256" t="s">
        <v>364</v>
      </c>
      <c r="D10" s="244" t="s">
        <v>362</v>
      </c>
      <c r="E10" s="245">
        <v>1</v>
      </c>
      <c r="F10" s="246"/>
      <c r="G10" s="247">
        <f>ROUND(E10*F10,2)</f>
        <v>0</v>
      </c>
      <c r="H10" s="246"/>
      <c r="I10" s="247">
        <f>ROUND(E10*H10,2)</f>
        <v>0</v>
      </c>
      <c r="J10" s="246"/>
      <c r="K10" s="247">
        <f>ROUND(E10*J10,2)</f>
        <v>0</v>
      </c>
      <c r="L10" s="247">
        <v>21</v>
      </c>
      <c r="M10" s="247">
        <f>G10*(1+L10/100)</f>
        <v>0</v>
      </c>
      <c r="N10" s="247">
        <v>0</v>
      </c>
      <c r="O10" s="247">
        <f>ROUND(E10*N10,2)</f>
        <v>0</v>
      </c>
      <c r="P10" s="247">
        <v>0</v>
      </c>
      <c r="Q10" s="247">
        <f>ROUND(E10*P10,2)</f>
        <v>0</v>
      </c>
      <c r="R10" s="247"/>
      <c r="S10" s="247" t="s">
        <v>240</v>
      </c>
      <c r="T10" s="248" t="s">
        <v>191</v>
      </c>
      <c r="U10" s="223">
        <v>0</v>
      </c>
      <c r="V10" s="223">
        <f>ROUND(E10*U10,2)</f>
        <v>0</v>
      </c>
      <c r="W10" s="223"/>
      <c r="X10" s="223" t="s">
        <v>211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365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2">
        <v>3</v>
      </c>
      <c r="B11" s="243" t="s">
        <v>366</v>
      </c>
      <c r="C11" s="256" t="s">
        <v>367</v>
      </c>
      <c r="D11" s="244" t="s">
        <v>362</v>
      </c>
      <c r="E11" s="245">
        <v>1</v>
      </c>
      <c r="F11" s="246"/>
      <c r="G11" s="247">
        <f>ROUND(E11*F11,2)</f>
        <v>0</v>
      </c>
      <c r="H11" s="246"/>
      <c r="I11" s="247">
        <f>ROUND(E11*H11,2)</f>
        <v>0</v>
      </c>
      <c r="J11" s="246"/>
      <c r="K11" s="247">
        <f>ROUND(E11*J11,2)</f>
        <v>0</v>
      </c>
      <c r="L11" s="247">
        <v>21</v>
      </c>
      <c r="M11" s="247">
        <f>G11*(1+L11/100)</f>
        <v>0</v>
      </c>
      <c r="N11" s="247">
        <v>0</v>
      </c>
      <c r="O11" s="247">
        <f>ROUND(E11*N11,2)</f>
        <v>0</v>
      </c>
      <c r="P11" s="247">
        <v>0</v>
      </c>
      <c r="Q11" s="247">
        <f>ROUND(E11*P11,2)</f>
        <v>0</v>
      </c>
      <c r="R11" s="247"/>
      <c r="S11" s="247" t="s">
        <v>240</v>
      </c>
      <c r="T11" s="248" t="s">
        <v>191</v>
      </c>
      <c r="U11" s="223">
        <v>0</v>
      </c>
      <c r="V11" s="223">
        <f>ROUND(E11*U11,2)</f>
        <v>0</v>
      </c>
      <c r="W11" s="223"/>
      <c r="X11" s="223" t="s">
        <v>211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365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2">
        <v>4</v>
      </c>
      <c r="B12" s="243" t="s">
        <v>368</v>
      </c>
      <c r="C12" s="256" t="s">
        <v>369</v>
      </c>
      <c r="D12" s="244" t="s">
        <v>362</v>
      </c>
      <c r="E12" s="245">
        <v>1</v>
      </c>
      <c r="F12" s="246"/>
      <c r="G12" s="247">
        <f>ROUND(E12*F12,2)</f>
        <v>0</v>
      </c>
      <c r="H12" s="246"/>
      <c r="I12" s="247">
        <f>ROUND(E12*H12,2)</f>
        <v>0</v>
      </c>
      <c r="J12" s="246"/>
      <c r="K12" s="247">
        <f>ROUND(E12*J12,2)</f>
        <v>0</v>
      </c>
      <c r="L12" s="247">
        <v>21</v>
      </c>
      <c r="M12" s="247">
        <f>G12*(1+L12/100)</f>
        <v>0</v>
      </c>
      <c r="N12" s="247">
        <v>0</v>
      </c>
      <c r="O12" s="247">
        <f>ROUND(E12*N12,2)</f>
        <v>0</v>
      </c>
      <c r="P12" s="247">
        <v>0</v>
      </c>
      <c r="Q12" s="247">
        <f>ROUND(E12*P12,2)</f>
        <v>0</v>
      </c>
      <c r="R12" s="247"/>
      <c r="S12" s="247" t="s">
        <v>240</v>
      </c>
      <c r="T12" s="248" t="s">
        <v>191</v>
      </c>
      <c r="U12" s="223">
        <v>0</v>
      </c>
      <c r="V12" s="223">
        <f>ROUND(E12*U12,2)</f>
        <v>0</v>
      </c>
      <c r="W12" s="223"/>
      <c r="X12" s="223" t="s">
        <v>211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365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2">
        <v>5</v>
      </c>
      <c r="B13" s="243" t="s">
        <v>370</v>
      </c>
      <c r="C13" s="256" t="s">
        <v>371</v>
      </c>
      <c r="D13" s="244" t="s">
        <v>362</v>
      </c>
      <c r="E13" s="245">
        <v>1</v>
      </c>
      <c r="F13" s="246"/>
      <c r="G13" s="247">
        <f>ROUND(E13*F13,2)</f>
        <v>0</v>
      </c>
      <c r="H13" s="246"/>
      <c r="I13" s="247">
        <f>ROUND(E13*H13,2)</f>
        <v>0</v>
      </c>
      <c r="J13" s="246"/>
      <c r="K13" s="247">
        <f>ROUND(E13*J13,2)</f>
        <v>0</v>
      </c>
      <c r="L13" s="247">
        <v>21</v>
      </c>
      <c r="M13" s="247">
        <f>G13*(1+L13/100)</f>
        <v>0</v>
      </c>
      <c r="N13" s="247">
        <v>0</v>
      </c>
      <c r="O13" s="247">
        <f>ROUND(E13*N13,2)</f>
        <v>0</v>
      </c>
      <c r="P13" s="247">
        <v>0</v>
      </c>
      <c r="Q13" s="247">
        <f>ROUND(E13*P13,2)</f>
        <v>0</v>
      </c>
      <c r="R13" s="247"/>
      <c r="S13" s="247" t="s">
        <v>240</v>
      </c>
      <c r="T13" s="248" t="s">
        <v>191</v>
      </c>
      <c r="U13" s="223">
        <v>0</v>
      </c>
      <c r="V13" s="223">
        <f>ROUND(E13*U13,2)</f>
        <v>0</v>
      </c>
      <c r="W13" s="223"/>
      <c r="X13" s="223" t="s">
        <v>211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365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2">
        <v>6</v>
      </c>
      <c r="B14" s="243" t="s">
        <v>372</v>
      </c>
      <c r="C14" s="256" t="s">
        <v>373</v>
      </c>
      <c r="D14" s="244" t="s">
        <v>362</v>
      </c>
      <c r="E14" s="245">
        <v>1</v>
      </c>
      <c r="F14" s="246"/>
      <c r="G14" s="247">
        <f>ROUND(E14*F14,2)</f>
        <v>0</v>
      </c>
      <c r="H14" s="246"/>
      <c r="I14" s="247">
        <f>ROUND(E14*H14,2)</f>
        <v>0</v>
      </c>
      <c r="J14" s="246"/>
      <c r="K14" s="247">
        <f>ROUND(E14*J14,2)</f>
        <v>0</v>
      </c>
      <c r="L14" s="247">
        <v>21</v>
      </c>
      <c r="M14" s="247">
        <f>G14*(1+L14/100)</f>
        <v>0</v>
      </c>
      <c r="N14" s="247">
        <v>0</v>
      </c>
      <c r="O14" s="247">
        <f>ROUND(E14*N14,2)</f>
        <v>0</v>
      </c>
      <c r="P14" s="247">
        <v>0</v>
      </c>
      <c r="Q14" s="247">
        <f>ROUND(E14*P14,2)</f>
        <v>0</v>
      </c>
      <c r="R14" s="247"/>
      <c r="S14" s="247" t="s">
        <v>240</v>
      </c>
      <c r="T14" s="248" t="s">
        <v>191</v>
      </c>
      <c r="U14" s="223">
        <v>0</v>
      </c>
      <c r="V14" s="223">
        <f>ROUND(E14*U14,2)</f>
        <v>0</v>
      </c>
      <c r="W14" s="223"/>
      <c r="X14" s="223" t="s">
        <v>211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365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2">
        <v>7</v>
      </c>
      <c r="B15" s="243" t="s">
        <v>374</v>
      </c>
      <c r="C15" s="256" t="s">
        <v>375</v>
      </c>
      <c r="D15" s="244" t="s">
        <v>362</v>
      </c>
      <c r="E15" s="245">
        <v>4</v>
      </c>
      <c r="F15" s="246"/>
      <c r="G15" s="247">
        <f>ROUND(E15*F15,2)</f>
        <v>0</v>
      </c>
      <c r="H15" s="246"/>
      <c r="I15" s="247">
        <f>ROUND(E15*H15,2)</f>
        <v>0</v>
      </c>
      <c r="J15" s="246"/>
      <c r="K15" s="247">
        <f>ROUND(E15*J15,2)</f>
        <v>0</v>
      </c>
      <c r="L15" s="247">
        <v>21</v>
      </c>
      <c r="M15" s="247">
        <f>G15*(1+L15/100)</f>
        <v>0</v>
      </c>
      <c r="N15" s="247">
        <v>0</v>
      </c>
      <c r="O15" s="247">
        <f>ROUND(E15*N15,2)</f>
        <v>0</v>
      </c>
      <c r="P15" s="247">
        <v>0</v>
      </c>
      <c r="Q15" s="247">
        <f>ROUND(E15*P15,2)</f>
        <v>0</v>
      </c>
      <c r="R15" s="247"/>
      <c r="S15" s="247" t="s">
        <v>240</v>
      </c>
      <c r="T15" s="248" t="s">
        <v>191</v>
      </c>
      <c r="U15" s="223">
        <v>0</v>
      </c>
      <c r="V15" s="223">
        <f>ROUND(E15*U15,2)</f>
        <v>0</v>
      </c>
      <c r="W15" s="223"/>
      <c r="X15" s="223" t="s">
        <v>211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365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x14ac:dyDescent="0.2">
      <c r="A16" s="228" t="s">
        <v>134</v>
      </c>
      <c r="B16" s="229" t="s">
        <v>66</v>
      </c>
      <c r="C16" s="253" t="s">
        <v>67</v>
      </c>
      <c r="D16" s="230"/>
      <c r="E16" s="231"/>
      <c r="F16" s="232"/>
      <c r="G16" s="232">
        <f>SUMIF(AG17:AG21,"&lt;&gt;NOR",G17:G21)</f>
        <v>0</v>
      </c>
      <c r="H16" s="232"/>
      <c r="I16" s="232">
        <f>SUM(I17:I21)</f>
        <v>0</v>
      </c>
      <c r="J16" s="232"/>
      <c r="K16" s="232">
        <f>SUM(K17:K21)</f>
        <v>0</v>
      </c>
      <c r="L16" s="232"/>
      <c r="M16" s="232">
        <f>SUM(M17:M21)</f>
        <v>0</v>
      </c>
      <c r="N16" s="232"/>
      <c r="O16" s="232">
        <f>SUM(O17:O21)</f>
        <v>0</v>
      </c>
      <c r="P16" s="232"/>
      <c r="Q16" s="232">
        <f>SUM(Q17:Q21)</f>
        <v>0</v>
      </c>
      <c r="R16" s="232"/>
      <c r="S16" s="232"/>
      <c r="T16" s="233"/>
      <c r="U16" s="227"/>
      <c r="V16" s="227">
        <f>SUM(V17:V21)</f>
        <v>0</v>
      </c>
      <c r="W16" s="227"/>
      <c r="X16" s="227"/>
      <c r="AG16" t="s">
        <v>135</v>
      </c>
    </row>
    <row r="17" spans="1:60" outlineLevel="1" x14ac:dyDescent="0.2">
      <c r="A17" s="242">
        <v>8</v>
      </c>
      <c r="B17" s="243" t="s">
        <v>376</v>
      </c>
      <c r="C17" s="256" t="s">
        <v>377</v>
      </c>
      <c r="D17" s="244" t="s">
        <v>362</v>
      </c>
      <c r="E17" s="245">
        <v>1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21</v>
      </c>
      <c r="M17" s="247">
        <f>G17*(1+L17/100)</f>
        <v>0</v>
      </c>
      <c r="N17" s="247">
        <v>0</v>
      </c>
      <c r="O17" s="247">
        <f>ROUND(E17*N17,2)</f>
        <v>0</v>
      </c>
      <c r="P17" s="247">
        <v>0</v>
      </c>
      <c r="Q17" s="247">
        <f>ROUND(E17*P17,2)</f>
        <v>0</v>
      </c>
      <c r="R17" s="247"/>
      <c r="S17" s="247" t="s">
        <v>240</v>
      </c>
      <c r="T17" s="248" t="s">
        <v>191</v>
      </c>
      <c r="U17" s="223">
        <v>0</v>
      </c>
      <c r="V17" s="223">
        <f>ROUND(E17*U17,2)</f>
        <v>0</v>
      </c>
      <c r="W17" s="223"/>
      <c r="X17" s="223" t="s">
        <v>211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365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2">
        <v>9</v>
      </c>
      <c r="B18" s="243" t="s">
        <v>378</v>
      </c>
      <c r="C18" s="256" t="s">
        <v>379</v>
      </c>
      <c r="D18" s="244" t="s">
        <v>362</v>
      </c>
      <c r="E18" s="245">
        <v>1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21</v>
      </c>
      <c r="M18" s="247">
        <f>G18*(1+L18/100)</f>
        <v>0</v>
      </c>
      <c r="N18" s="247">
        <v>0</v>
      </c>
      <c r="O18" s="247">
        <f>ROUND(E18*N18,2)</f>
        <v>0</v>
      </c>
      <c r="P18" s="247">
        <v>0</v>
      </c>
      <c r="Q18" s="247">
        <f>ROUND(E18*P18,2)</f>
        <v>0</v>
      </c>
      <c r="R18" s="247"/>
      <c r="S18" s="247" t="s">
        <v>240</v>
      </c>
      <c r="T18" s="248" t="s">
        <v>191</v>
      </c>
      <c r="U18" s="223">
        <v>0</v>
      </c>
      <c r="V18" s="223">
        <f>ROUND(E18*U18,2)</f>
        <v>0</v>
      </c>
      <c r="W18" s="223"/>
      <c r="X18" s="223" t="s">
        <v>211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365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2">
        <v>10</v>
      </c>
      <c r="B19" s="243" t="s">
        <v>380</v>
      </c>
      <c r="C19" s="256" t="s">
        <v>381</v>
      </c>
      <c r="D19" s="244" t="s">
        <v>362</v>
      </c>
      <c r="E19" s="245">
        <v>1</v>
      </c>
      <c r="F19" s="246"/>
      <c r="G19" s="247">
        <f>ROUND(E19*F19,2)</f>
        <v>0</v>
      </c>
      <c r="H19" s="246"/>
      <c r="I19" s="247">
        <f>ROUND(E19*H19,2)</f>
        <v>0</v>
      </c>
      <c r="J19" s="246"/>
      <c r="K19" s="247">
        <f>ROUND(E19*J19,2)</f>
        <v>0</v>
      </c>
      <c r="L19" s="247">
        <v>21</v>
      </c>
      <c r="M19" s="247">
        <f>G19*(1+L19/100)</f>
        <v>0</v>
      </c>
      <c r="N19" s="247">
        <v>0</v>
      </c>
      <c r="O19" s="247">
        <f>ROUND(E19*N19,2)</f>
        <v>0</v>
      </c>
      <c r="P19" s="247">
        <v>0</v>
      </c>
      <c r="Q19" s="247">
        <f>ROUND(E19*P19,2)</f>
        <v>0</v>
      </c>
      <c r="R19" s="247"/>
      <c r="S19" s="247" t="s">
        <v>240</v>
      </c>
      <c r="T19" s="248" t="s">
        <v>191</v>
      </c>
      <c r="U19" s="223">
        <v>0</v>
      </c>
      <c r="V19" s="223">
        <f>ROUND(E19*U19,2)</f>
        <v>0</v>
      </c>
      <c r="W19" s="223"/>
      <c r="X19" s="223" t="s">
        <v>211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365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2">
        <v>11</v>
      </c>
      <c r="B20" s="243" t="s">
        <v>382</v>
      </c>
      <c r="C20" s="256" t="s">
        <v>383</v>
      </c>
      <c r="D20" s="244" t="s">
        <v>384</v>
      </c>
      <c r="E20" s="245">
        <v>2</v>
      </c>
      <c r="F20" s="246"/>
      <c r="G20" s="247">
        <f>ROUND(E20*F20,2)</f>
        <v>0</v>
      </c>
      <c r="H20" s="246"/>
      <c r="I20" s="247">
        <f>ROUND(E20*H20,2)</f>
        <v>0</v>
      </c>
      <c r="J20" s="246"/>
      <c r="K20" s="247">
        <f>ROUND(E20*J20,2)</f>
        <v>0</v>
      </c>
      <c r="L20" s="247">
        <v>21</v>
      </c>
      <c r="M20" s="247">
        <f>G20*(1+L20/100)</f>
        <v>0</v>
      </c>
      <c r="N20" s="247">
        <v>0</v>
      </c>
      <c r="O20" s="247">
        <f>ROUND(E20*N20,2)</f>
        <v>0</v>
      </c>
      <c r="P20" s="247">
        <v>0</v>
      </c>
      <c r="Q20" s="247">
        <f>ROUND(E20*P20,2)</f>
        <v>0</v>
      </c>
      <c r="R20" s="247"/>
      <c r="S20" s="247" t="s">
        <v>240</v>
      </c>
      <c r="T20" s="248" t="s">
        <v>191</v>
      </c>
      <c r="U20" s="223">
        <v>0</v>
      </c>
      <c r="V20" s="223">
        <f>ROUND(E20*U20,2)</f>
        <v>0</v>
      </c>
      <c r="W20" s="223"/>
      <c r="X20" s="223" t="s">
        <v>211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365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2">
        <v>12</v>
      </c>
      <c r="B21" s="243" t="s">
        <v>385</v>
      </c>
      <c r="C21" s="256" t="s">
        <v>386</v>
      </c>
      <c r="D21" s="244" t="s">
        <v>362</v>
      </c>
      <c r="E21" s="245">
        <v>1</v>
      </c>
      <c r="F21" s="246"/>
      <c r="G21" s="247">
        <f>ROUND(E21*F21,2)</f>
        <v>0</v>
      </c>
      <c r="H21" s="246"/>
      <c r="I21" s="247">
        <f>ROUND(E21*H21,2)</f>
        <v>0</v>
      </c>
      <c r="J21" s="246"/>
      <c r="K21" s="247">
        <f>ROUND(E21*J21,2)</f>
        <v>0</v>
      </c>
      <c r="L21" s="247">
        <v>21</v>
      </c>
      <c r="M21" s="247">
        <f>G21*(1+L21/100)</f>
        <v>0</v>
      </c>
      <c r="N21" s="247">
        <v>0</v>
      </c>
      <c r="O21" s="247">
        <f>ROUND(E21*N21,2)</f>
        <v>0</v>
      </c>
      <c r="P21" s="247">
        <v>0</v>
      </c>
      <c r="Q21" s="247">
        <f>ROUND(E21*P21,2)</f>
        <v>0</v>
      </c>
      <c r="R21" s="247"/>
      <c r="S21" s="247" t="s">
        <v>240</v>
      </c>
      <c r="T21" s="248" t="s">
        <v>191</v>
      </c>
      <c r="U21" s="223">
        <v>0</v>
      </c>
      <c r="V21" s="223">
        <f>ROUND(E21*U21,2)</f>
        <v>0</v>
      </c>
      <c r="W21" s="223"/>
      <c r="X21" s="223" t="s">
        <v>211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365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x14ac:dyDescent="0.2">
      <c r="A22" s="228" t="s">
        <v>134</v>
      </c>
      <c r="B22" s="229" t="s">
        <v>68</v>
      </c>
      <c r="C22" s="253" t="s">
        <v>69</v>
      </c>
      <c r="D22" s="230"/>
      <c r="E22" s="231"/>
      <c r="F22" s="232"/>
      <c r="G22" s="232">
        <f>SUMIF(AG23:AG24,"&lt;&gt;NOR",G23:G24)</f>
        <v>0</v>
      </c>
      <c r="H22" s="232"/>
      <c r="I22" s="232">
        <f>SUM(I23:I24)</f>
        <v>0</v>
      </c>
      <c r="J22" s="232"/>
      <c r="K22" s="232">
        <f>SUM(K23:K24)</f>
        <v>0</v>
      </c>
      <c r="L22" s="232"/>
      <c r="M22" s="232">
        <f>SUM(M23:M24)</f>
        <v>0</v>
      </c>
      <c r="N22" s="232"/>
      <c r="O22" s="232">
        <f>SUM(O23:O24)</f>
        <v>0</v>
      </c>
      <c r="P22" s="232"/>
      <c r="Q22" s="232">
        <f>SUM(Q23:Q24)</f>
        <v>0</v>
      </c>
      <c r="R22" s="232"/>
      <c r="S22" s="232"/>
      <c r="T22" s="233"/>
      <c r="U22" s="227"/>
      <c r="V22" s="227">
        <f>SUM(V23:V24)</f>
        <v>0</v>
      </c>
      <c r="W22" s="227"/>
      <c r="X22" s="227"/>
      <c r="AG22" t="s">
        <v>135</v>
      </c>
    </row>
    <row r="23" spans="1:60" ht="22.5" outlineLevel="1" x14ac:dyDescent="0.2">
      <c r="A23" s="234">
        <v>13</v>
      </c>
      <c r="B23" s="235" t="s">
        <v>387</v>
      </c>
      <c r="C23" s="254" t="s">
        <v>388</v>
      </c>
      <c r="D23" s="236" t="s">
        <v>362</v>
      </c>
      <c r="E23" s="237">
        <v>1</v>
      </c>
      <c r="F23" s="238"/>
      <c r="G23" s="239">
        <f>ROUND(E23*F23,2)</f>
        <v>0</v>
      </c>
      <c r="H23" s="238"/>
      <c r="I23" s="239">
        <f>ROUND(E23*H23,2)</f>
        <v>0</v>
      </c>
      <c r="J23" s="238"/>
      <c r="K23" s="239">
        <f>ROUND(E23*J23,2)</f>
        <v>0</v>
      </c>
      <c r="L23" s="239">
        <v>21</v>
      </c>
      <c r="M23" s="239">
        <f>G23*(1+L23/100)</f>
        <v>0</v>
      </c>
      <c r="N23" s="239">
        <v>0</v>
      </c>
      <c r="O23" s="239">
        <f>ROUND(E23*N23,2)</f>
        <v>0</v>
      </c>
      <c r="P23" s="239">
        <v>0</v>
      </c>
      <c r="Q23" s="239">
        <f>ROUND(E23*P23,2)</f>
        <v>0</v>
      </c>
      <c r="R23" s="239"/>
      <c r="S23" s="239" t="s">
        <v>240</v>
      </c>
      <c r="T23" s="240" t="s">
        <v>191</v>
      </c>
      <c r="U23" s="223">
        <v>0</v>
      </c>
      <c r="V23" s="223">
        <f>ROUND(E23*U23,2)</f>
        <v>0</v>
      </c>
      <c r="W23" s="223"/>
      <c r="X23" s="223" t="s">
        <v>211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365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5" t="s">
        <v>389</v>
      </c>
      <c r="D24" s="241"/>
      <c r="E24" s="241"/>
      <c r="F24" s="241"/>
      <c r="G24" s="241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3"/>
      <c r="Z24" s="213"/>
      <c r="AA24" s="213"/>
      <c r="AB24" s="213"/>
      <c r="AC24" s="213"/>
      <c r="AD24" s="213"/>
      <c r="AE24" s="213"/>
      <c r="AF24" s="213"/>
      <c r="AG24" s="213" t="s">
        <v>144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x14ac:dyDescent="0.2">
      <c r="A25" s="228" t="s">
        <v>134</v>
      </c>
      <c r="B25" s="229" t="s">
        <v>70</v>
      </c>
      <c r="C25" s="253" t="s">
        <v>71</v>
      </c>
      <c r="D25" s="230"/>
      <c r="E25" s="231"/>
      <c r="F25" s="232"/>
      <c r="G25" s="232">
        <f>SUMIF(AG26:AG46,"&lt;&gt;NOR",G26:G46)</f>
        <v>0</v>
      </c>
      <c r="H25" s="232"/>
      <c r="I25" s="232">
        <f>SUM(I26:I46)</f>
        <v>0</v>
      </c>
      <c r="J25" s="232"/>
      <c r="K25" s="232">
        <f>SUM(K26:K46)</f>
        <v>0</v>
      </c>
      <c r="L25" s="232"/>
      <c r="M25" s="232">
        <f>SUM(M26:M46)</f>
        <v>0</v>
      </c>
      <c r="N25" s="232"/>
      <c r="O25" s="232">
        <f>SUM(O26:O46)</f>
        <v>0</v>
      </c>
      <c r="P25" s="232"/>
      <c r="Q25" s="232">
        <f>SUM(Q26:Q46)</f>
        <v>0</v>
      </c>
      <c r="R25" s="232"/>
      <c r="S25" s="232"/>
      <c r="T25" s="233"/>
      <c r="U25" s="227"/>
      <c r="V25" s="227">
        <f>SUM(V26:V46)</f>
        <v>0</v>
      </c>
      <c r="W25" s="227"/>
      <c r="X25" s="227"/>
      <c r="AG25" t="s">
        <v>135</v>
      </c>
    </row>
    <row r="26" spans="1:60" outlineLevel="1" x14ac:dyDescent="0.2">
      <c r="A26" s="242">
        <v>14</v>
      </c>
      <c r="B26" s="243" t="s">
        <v>390</v>
      </c>
      <c r="C26" s="256" t="s">
        <v>391</v>
      </c>
      <c r="D26" s="244" t="s">
        <v>163</v>
      </c>
      <c r="E26" s="245">
        <v>22</v>
      </c>
      <c r="F26" s="246"/>
      <c r="G26" s="247">
        <f>ROUND(E26*F26,2)</f>
        <v>0</v>
      </c>
      <c r="H26" s="246"/>
      <c r="I26" s="247">
        <f>ROUND(E26*H26,2)</f>
        <v>0</v>
      </c>
      <c r="J26" s="246"/>
      <c r="K26" s="247">
        <f>ROUND(E26*J26,2)</f>
        <v>0</v>
      </c>
      <c r="L26" s="247">
        <v>21</v>
      </c>
      <c r="M26" s="247">
        <f>G26*(1+L26/100)</f>
        <v>0</v>
      </c>
      <c r="N26" s="247">
        <v>0</v>
      </c>
      <c r="O26" s="247">
        <f>ROUND(E26*N26,2)</f>
        <v>0</v>
      </c>
      <c r="P26" s="247">
        <v>0</v>
      </c>
      <c r="Q26" s="247">
        <f>ROUND(E26*P26,2)</f>
        <v>0</v>
      </c>
      <c r="R26" s="247"/>
      <c r="S26" s="247" t="s">
        <v>240</v>
      </c>
      <c r="T26" s="248" t="s">
        <v>191</v>
      </c>
      <c r="U26" s="223">
        <v>0</v>
      </c>
      <c r="V26" s="223">
        <f>ROUND(E26*U26,2)</f>
        <v>0</v>
      </c>
      <c r="W26" s="223"/>
      <c r="X26" s="223" t="s">
        <v>141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343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2">
        <v>15</v>
      </c>
      <c r="B27" s="243" t="s">
        <v>392</v>
      </c>
      <c r="C27" s="256" t="s">
        <v>393</v>
      </c>
      <c r="D27" s="244" t="s">
        <v>394</v>
      </c>
      <c r="E27" s="245">
        <v>22</v>
      </c>
      <c r="F27" s="246"/>
      <c r="G27" s="247">
        <f>ROUND(E27*F27,2)</f>
        <v>0</v>
      </c>
      <c r="H27" s="246"/>
      <c r="I27" s="247">
        <f>ROUND(E27*H27,2)</f>
        <v>0</v>
      </c>
      <c r="J27" s="246"/>
      <c r="K27" s="247">
        <f>ROUND(E27*J27,2)</f>
        <v>0</v>
      </c>
      <c r="L27" s="247">
        <v>21</v>
      </c>
      <c r="M27" s="247">
        <f>G27*(1+L27/100)</f>
        <v>0</v>
      </c>
      <c r="N27" s="247">
        <v>0</v>
      </c>
      <c r="O27" s="247">
        <f>ROUND(E27*N27,2)</f>
        <v>0</v>
      </c>
      <c r="P27" s="247">
        <v>0</v>
      </c>
      <c r="Q27" s="247">
        <f>ROUND(E27*P27,2)</f>
        <v>0</v>
      </c>
      <c r="R27" s="247"/>
      <c r="S27" s="247" t="s">
        <v>240</v>
      </c>
      <c r="T27" s="248" t="s">
        <v>191</v>
      </c>
      <c r="U27" s="223">
        <v>0</v>
      </c>
      <c r="V27" s="223">
        <f>ROUND(E27*U27,2)</f>
        <v>0</v>
      </c>
      <c r="W27" s="223"/>
      <c r="X27" s="223" t="s">
        <v>141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343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2">
        <v>16</v>
      </c>
      <c r="B28" s="243" t="s">
        <v>395</v>
      </c>
      <c r="C28" s="256" t="s">
        <v>396</v>
      </c>
      <c r="D28" s="244" t="s">
        <v>163</v>
      </c>
      <c r="E28" s="245">
        <v>20</v>
      </c>
      <c r="F28" s="246"/>
      <c r="G28" s="247">
        <f>ROUND(E28*F28,2)</f>
        <v>0</v>
      </c>
      <c r="H28" s="246"/>
      <c r="I28" s="247">
        <f>ROUND(E28*H28,2)</f>
        <v>0</v>
      </c>
      <c r="J28" s="246"/>
      <c r="K28" s="247">
        <f>ROUND(E28*J28,2)</f>
        <v>0</v>
      </c>
      <c r="L28" s="247">
        <v>21</v>
      </c>
      <c r="M28" s="247">
        <f>G28*(1+L28/100)</f>
        <v>0</v>
      </c>
      <c r="N28" s="247">
        <v>0</v>
      </c>
      <c r="O28" s="247">
        <f>ROUND(E28*N28,2)</f>
        <v>0</v>
      </c>
      <c r="P28" s="247">
        <v>0</v>
      </c>
      <c r="Q28" s="247">
        <f>ROUND(E28*P28,2)</f>
        <v>0</v>
      </c>
      <c r="R28" s="247"/>
      <c r="S28" s="247" t="s">
        <v>240</v>
      </c>
      <c r="T28" s="248" t="s">
        <v>191</v>
      </c>
      <c r="U28" s="223">
        <v>0</v>
      </c>
      <c r="V28" s="223">
        <f>ROUND(E28*U28,2)</f>
        <v>0</v>
      </c>
      <c r="W28" s="223"/>
      <c r="X28" s="223" t="s">
        <v>141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343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2">
        <v>17</v>
      </c>
      <c r="B29" s="243" t="s">
        <v>397</v>
      </c>
      <c r="C29" s="256" t="s">
        <v>398</v>
      </c>
      <c r="D29" s="244" t="s">
        <v>163</v>
      </c>
      <c r="E29" s="245">
        <v>28</v>
      </c>
      <c r="F29" s="246"/>
      <c r="G29" s="247">
        <f>ROUND(E29*F29,2)</f>
        <v>0</v>
      </c>
      <c r="H29" s="246"/>
      <c r="I29" s="247">
        <f>ROUND(E29*H29,2)</f>
        <v>0</v>
      </c>
      <c r="J29" s="246"/>
      <c r="K29" s="247">
        <f>ROUND(E29*J29,2)</f>
        <v>0</v>
      </c>
      <c r="L29" s="247">
        <v>21</v>
      </c>
      <c r="M29" s="247">
        <f>G29*(1+L29/100)</f>
        <v>0</v>
      </c>
      <c r="N29" s="247">
        <v>0</v>
      </c>
      <c r="O29" s="247">
        <f>ROUND(E29*N29,2)</f>
        <v>0</v>
      </c>
      <c r="P29" s="247">
        <v>0</v>
      </c>
      <c r="Q29" s="247">
        <f>ROUND(E29*P29,2)</f>
        <v>0</v>
      </c>
      <c r="R29" s="247"/>
      <c r="S29" s="247" t="s">
        <v>240</v>
      </c>
      <c r="T29" s="248" t="s">
        <v>191</v>
      </c>
      <c r="U29" s="223">
        <v>0</v>
      </c>
      <c r="V29" s="223">
        <f>ROUND(E29*U29,2)</f>
        <v>0</v>
      </c>
      <c r="W29" s="223"/>
      <c r="X29" s="223" t="s">
        <v>141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343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2">
        <v>18</v>
      </c>
      <c r="B30" s="243" t="s">
        <v>399</v>
      </c>
      <c r="C30" s="256" t="s">
        <v>400</v>
      </c>
      <c r="D30" s="244" t="s">
        <v>362</v>
      </c>
      <c r="E30" s="245">
        <v>3</v>
      </c>
      <c r="F30" s="246"/>
      <c r="G30" s="247">
        <f>ROUND(E30*F30,2)</f>
        <v>0</v>
      </c>
      <c r="H30" s="246"/>
      <c r="I30" s="247">
        <f>ROUND(E30*H30,2)</f>
        <v>0</v>
      </c>
      <c r="J30" s="246"/>
      <c r="K30" s="247">
        <f>ROUND(E30*J30,2)</f>
        <v>0</v>
      </c>
      <c r="L30" s="247">
        <v>21</v>
      </c>
      <c r="M30" s="247">
        <f>G30*(1+L30/100)</f>
        <v>0</v>
      </c>
      <c r="N30" s="247">
        <v>0</v>
      </c>
      <c r="O30" s="247">
        <f>ROUND(E30*N30,2)</f>
        <v>0</v>
      </c>
      <c r="P30" s="247">
        <v>0</v>
      </c>
      <c r="Q30" s="247">
        <f>ROUND(E30*P30,2)</f>
        <v>0</v>
      </c>
      <c r="R30" s="247"/>
      <c r="S30" s="247" t="s">
        <v>240</v>
      </c>
      <c r="T30" s="248" t="s">
        <v>191</v>
      </c>
      <c r="U30" s="223">
        <v>0</v>
      </c>
      <c r="V30" s="223">
        <f>ROUND(E30*U30,2)</f>
        <v>0</v>
      </c>
      <c r="W30" s="223"/>
      <c r="X30" s="223" t="s">
        <v>141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343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2">
        <v>19</v>
      </c>
      <c r="B31" s="243" t="s">
        <v>401</v>
      </c>
      <c r="C31" s="256" t="s">
        <v>402</v>
      </c>
      <c r="D31" s="244" t="s">
        <v>163</v>
      </c>
      <c r="E31" s="245">
        <v>26</v>
      </c>
      <c r="F31" s="246"/>
      <c r="G31" s="247">
        <f>ROUND(E31*F31,2)</f>
        <v>0</v>
      </c>
      <c r="H31" s="246"/>
      <c r="I31" s="247">
        <f>ROUND(E31*H31,2)</f>
        <v>0</v>
      </c>
      <c r="J31" s="246"/>
      <c r="K31" s="247">
        <f>ROUND(E31*J31,2)</f>
        <v>0</v>
      </c>
      <c r="L31" s="247">
        <v>21</v>
      </c>
      <c r="M31" s="247">
        <f>G31*(1+L31/100)</f>
        <v>0</v>
      </c>
      <c r="N31" s="247">
        <v>0</v>
      </c>
      <c r="O31" s="247">
        <f>ROUND(E31*N31,2)</f>
        <v>0</v>
      </c>
      <c r="P31" s="247">
        <v>0</v>
      </c>
      <c r="Q31" s="247">
        <f>ROUND(E31*P31,2)</f>
        <v>0</v>
      </c>
      <c r="R31" s="247"/>
      <c r="S31" s="247" t="s">
        <v>240</v>
      </c>
      <c r="T31" s="248" t="s">
        <v>191</v>
      </c>
      <c r="U31" s="223">
        <v>0</v>
      </c>
      <c r="V31" s="223">
        <f>ROUND(E31*U31,2)</f>
        <v>0</v>
      </c>
      <c r="W31" s="223"/>
      <c r="X31" s="223" t="s">
        <v>211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365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2">
        <v>20</v>
      </c>
      <c r="B32" s="243" t="s">
        <v>403</v>
      </c>
      <c r="C32" s="256" t="s">
        <v>404</v>
      </c>
      <c r="D32" s="244" t="s">
        <v>163</v>
      </c>
      <c r="E32" s="245">
        <v>50</v>
      </c>
      <c r="F32" s="246"/>
      <c r="G32" s="247">
        <f>ROUND(E32*F32,2)</f>
        <v>0</v>
      </c>
      <c r="H32" s="246"/>
      <c r="I32" s="247">
        <f>ROUND(E32*H32,2)</f>
        <v>0</v>
      </c>
      <c r="J32" s="246"/>
      <c r="K32" s="247">
        <f>ROUND(E32*J32,2)</f>
        <v>0</v>
      </c>
      <c r="L32" s="247">
        <v>21</v>
      </c>
      <c r="M32" s="247">
        <f>G32*(1+L32/100)</f>
        <v>0</v>
      </c>
      <c r="N32" s="247">
        <v>0</v>
      </c>
      <c r="O32" s="247">
        <f>ROUND(E32*N32,2)</f>
        <v>0</v>
      </c>
      <c r="P32" s="247">
        <v>0</v>
      </c>
      <c r="Q32" s="247">
        <f>ROUND(E32*P32,2)</f>
        <v>0</v>
      </c>
      <c r="R32" s="247"/>
      <c r="S32" s="247" t="s">
        <v>240</v>
      </c>
      <c r="T32" s="248" t="s">
        <v>191</v>
      </c>
      <c r="U32" s="223">
        <v>0</v>
      </c>
      <c r="V32" s="223">
        <f>ROUND(E32*U32,2)</f>
        <v>0</v>
      </c>
      <c r="W32" s="223"/>
      <c r="X32" s="223" t="s">
        <v>211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365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2">
        <v>21</v>
      </c>
      <c r="B33" s="243" t="s">
        <v>405</v>
      </c>
      <c r="C33" s="256" t="s">
        <v>406</v>
      </c>
      <c r="D33" s="244" t="s">
        <v>163</v>
      </c>
      <c r="E33" s="245">
        <v>12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21</v>
      </c>
      <c r="M33" s="247">
        <f>G33*(1+L33/100)</f>
        <v>0</v>
      </c>
      <c r="N33" s="247">
        <v>0</v>
      </c>
      <c r="O33" s="247">
        <f>ROUND(E33*N33,2)</f>
        <v>0</v>
      </c>
      <c r="P33" s="247">
        <v>0</v>
      </c>
      <c r="Q33" s="247">
        <f>ROUND(E33*P33,2)</f>
        <v>0</v>
      </c>
      <c r="R33" s="247"/>
      <c r="S33" s="247" t="s">
        <v>240</v>
      </c>
      <c r="T33" s="248" t="s">
        <v>191</v>
      </c>
      <c r="U33" s="223">
        <v>0</v>
      </c>
      <c r="V33" s="223">
        <f>ROUND(E33*U33,2)</f>
        <v>0</v>
      </c>
      <c r="W33" s="223"/>
      <c r="X33" s="223" t="s">
        <v>211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365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2">
        <v>22</v>
      </c>
      <c r="B34" s="243" t="s">
        <v>407</v>
      </c>
      <c r="C34" s="256" t="s">
        <v>408</v>
      </c>
      <c r="D34" s="244" t="s">
        <v>163</v>
      </c>
      <c r="E34" s="245">
        <v>30</v>
      </c>
      <c r="F34" s="246"/>
      <c r="G34" s="247">
        <f>ROUND(E34*F34,2)</f>
        <v>0</v>
      </c>
      <c r="H34" s="246"/>
      <c r="I34" s="247">
        <f>ROUND(E34*H34,2)</f>
        <v>0</v>
      </c>
      <c r="J34" s="246"/>
      <c r="K34" s="247">
        <f>ROUND(E34*J34,2)</f>
        <v>0</v>
      </c>
      <c r="L34" s="247">
        <v>21</v>
      </c>
      <c r="M34" s="247">
        <f>G34*(1+L34/100)</f>
        <v>0</v>
      </c>
      <c r="N34" s="247">
        <v>0</v>
      </c>
      <c r="O34" s="247">
        <f>ROUND(E34*N34,2)</f>
        <v>0</v>
      </c>
      <c r="P34" s="247">
        <v>0</v>
      </c>
      <c r="Q34" s="247">
        <f>ROUND(E34*P34,2)</f>
        <v>0</v>
      </c>
      <c r="R34" s="247"/>
      <c r="S34" s="247" t="s">
        <v>240</v>
      </c>
      <c r="T34" s="248" t="s">
        <v>191</v>
      </c>
      <c r="U34" s="223">
        <v>0</v>
      </c>
      <c r="V34" s="223">
        <f>ROUND(E34*U34,2)</f>
        <v>0</v>
      </c>
      <c r="W34" s="223"/>
      <c r="X34" s="223" t="s">
        <v>211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365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2">
        <v>23</v>
      </c>
      <c r="B35" s="243" t="s">
        <v>409</v>
      </c>
      <c r="C35" s="256" t="s">
        <v>410</v>
      </c>
      <c r="D35" s="244" t="s">
        <v>163</v>
      </c>
      <c r="E35" s="245">
        <v>14</v>
      </c>
      <c r="F35" s="246"/>
      <c r="G35" s="247">
        <f>ROUND(E35*F35,2)</f>
        <v>0</v>
      </c>
      <c r="H35" s="246"/>
      <c r="I35" s="247">
        <f>ROUND(E35*H35,2)</f>
        <v>0</v>
      </c>
      <c r="J35" s="246"/>
      <c r="K35" s="247">
        <f>ROUND(E35*J35,2)</f>
        <v>0</v>
      </c>
      <c r="L35" s="247">
        <v>21</v>
      </c>
      <c r="M35" s="247">
        <f>G35*(1+L35/100)</f>
        <v>0</v>
      </c>
      <c r="N35" s="247">
        <v>0</v>
      </c>
      <c r="O35" s="247">
        <f>ROUND(E35*N35,2)</f>
        <v>0</v>
      </c>
      <c r="P35" s="247">
        <v>0</v>
      </c>
      <c r="Q35" s="247">
        <f>ROUND(E35*P35,2)</f>
        <v>0</v>
      </c>
      <c r="R35" s="247"/>
      <c r="S35" s="247" t="s">
        <v>240</v>
      </c>
      <c r="T35" s="248" t="s">
        <v>191</v>
      </c>
      <c r="U35" s="223">
        <v>0</v>
      </c>
      <c r="V35" s="223">
        <f>ROUND(E35*U35,2)</f>
        <v>0</v>
      </c>
      <c r="W35" s="223"/>
      <c r="X35" s="223" t="s">
        <v>211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365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2">
        <v>24</v>
      </c>
      <c r="B36" s="243" t="s">
        <v>411</v>
      </c>
      <c r="C36" s="256" t="s">
        <v>412</v>
      </c>
      <c r="D36" s="244" t="s">
        <v>163</v>
      </c>
      <c r="E36" s="245">
        <v>16</v>
      </c>
      <c r="F36" s="246"/>
      <c r="G36" s="247">
        <f>ROUND(E36*F36,2)</f>
        <v>0</v>
      </c>
      <c r="H36" s="246"/>
      <c r="I36" s="247">
        <f>ROUND(E36*H36,2)</f>
        <v>0</v>
      </c>
      <c r="J36" s="246"/>
      <c r="K36" s="247">
        <f>ROUND(E36*J36,2)</f>
        <v>0</v>
      </c>
      <c r="L36" s="247">
        <v>21</v>
      </c>
      <c r="M36" s="247">
        <f>G36*(1+L36/100)</f>
        <v>0</v>
      </c>
      <c r="N36" s="247">
        <v>0</v>
      </c>
      <c r="O36" s="247">
        <f>ROUND(E36*N36,2)</f>
        <v>0</v>
      </c>
      <c r="P36" s="247">
        <v>0</v>
      </c>
      <c r="Q36" s="247">
        <f>ROUND(E36*P36,2)</f>
        <v>0</v>
      </c>
      <c r="R36" s="247"/>
      <c r="S36" s="247" t="s">
        <v>240</v>
      </c>
      <c r="T36" s="248" t="s">
        <v>191</v>
      </c>
      <c r="U36" s="223">
        <v>0</v>
      </c>
      <c r="V36" s="223">
        <f>ROUND(E36*U36,2)</f>
        <v>0</v>
      </c>
      <c r="W36" s="223"/>
      <c r="X36" s="223" t="s">
        <v>211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365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2">
        <v>25</v>
      </c>
      <c r="B37" s="243" t="s">
        <v>413</v>
      </c>
      <c r="C37" s="256" t="s">
        <v>414</v>
      </c>
      <c r="D37" s="244" t="s">
        <v>163</v>
      </c>
      <c r="E37" s="245">
        <v>24</v>
      </c>
      <c r="F37" s="246"/>
      <c r="G37" s="247">
        <f>ROUND(E37*F37,2)</f>
        <v>0</v>
      </c>
      <c r="H37" s="246"/>
      <c r="I37" s="247">
        <f>ROUND(E37*H37,2)</f>
        <v>0</v>
      </c>
      <c r="J37" s="246"/>
      <c r="K37" s="247">
        <f>ROUND(E37*J37,2)</f>
        <v>0</v>
      </c>
      <c r="L37" s="247">
        <v>21</v>
      </c>
      <c r="M37" s="247">
        <f>G37*(1+L37/100)</f>
        <v>0</v>
      </c>
      <c r="N37" s="247">
        <v>0</v>
      </c>
      <c r="O37" s="247">
        <f>ROUND(E37*N37,2)</f>
        <v>0</v>
      </c>
      <c r="P37" s="247">
        <v>0</v>
      </c>
      <c r="Q37" s="247">
        <f>ROUND(E37*P37,2)</f>
        <v>0</v>
      </c>
      <c r="R37" s="247"/>
      <c r="S37" s="247" t="s">
        <v>240</v>
      </c>
      <c r="T37" s="248" t="s">
        <v>191</v>
      </c>
      <c r="U37" s="223">
        <v>0</v>
      </c>
      <c r="V37" s="223">
        <f>ROUND(E37*U37,2)</f>
        <v>0</v>
      </c>
      <c r="W37" s="223"/>
      <c r="X37" s="223" t="s">
        <v>211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365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2">
        <v>26</v>
      </c>
      <c r="B38" s="243" t="s">
        <v>415</v>
      </c>
      <c r="C38" s="256" t="s">
        <v>416</v>
      </c>
      <c r="D38" s="244" t="s">
        <v>163</v>
      </c>
      <c r="E38" s="245">
        <v>6</v>
      </c>
      <c r="F38" s="246"/>
      <c r="G38" s="247">
        <f>ROUND(E38*F38,2)</f>
        <v>0</v>
      </c>
      <c r="H38" s="246"/>
      <c r="I38" s="247">
        <f>ROUND(E38*H38,2)</f>
        <v>0</v>
      </c>
      <c r="J38" s="246"/>
      <c r="K38" s="247">
        <f>ROUND(E38*J38,2)</f>
        <v>0</v>
      </c>
      <c r="L38" s="247">
        <v>21</v>
      </c>
      <c r="M38" s="247">
        <f>G38*(1+L38/100)</f>
        <v>0</v>
      </c>
      <c r="N38" s="247">
        <v>0</v>
      </c>
      <c r="O38" s="247">
        <f>ROUND(E38*N38,2)</f>
        <v>0</v>
      </c>
      <c r="P38" s="247">
        <v>0</v>
      </c>
      <c r="Q38" s="247">
        <f>ROUND(E38*P38,2)</f>
        <v>0</v>
      </c>
      <c r="R38" s="247"/>
      <c r="S38" s="247" t="s">
        <v>240</v>
      </c>
      <c r="T38" s="248" t="s">
        <v>191</v>
      </c>
      <c r="U38" s="223">
        <v>0</v>
      </c>
      <c r="V38" s="223">
        <f>ROUND(E38*U38,2)</f>
        <v>0</v>
      </c>
      <c r="W38" s="223"/>
      <c r="X38" s="223" t="s">
        <v>211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365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2">
        <v>27</v>
      </c>
      <c r="B39" s="243" t="s">
        <v>417</v>
      </c>
      <c r="C39" s="256" t="s">
        <v>418</v>
      </c>
      <c r="D39" s="244" t="s">
        <v>163</v>
      </c>
      <c r="E39" s="245">
        <v>10</v>
      </c>
      <c r="F39" s="246"/>
      <c r="G39" s="247">
        <f>ROUND(E39*F39,2)</f>
        <v>0</v>
      </c>
      <c r="H39" s="246"/>
      <c r="I39" s="247">
        <f>ROUND(E39*H39,2)</f>
        <v>0</v>
      </c>
      <c r="J39" s="246"/>
      <c r="K39" s="247">
        <f>ROUND(E39*J39,2)</f>
        <v>0</v>
      </c>
      <c r="L39" s="247">
        <v>21</v>
      </c>
      <c r="M39" s="247">
        <f>G39*(1+L39/100)</f>
        <v>0</v>
      </c>
      <c r="N39" s="247">
        <v>0</v>
      </c>
      <c r="O39" s="247">
        <f>ROUND(E39*N39,2)</f>
        <v>0</v>
      </c>
      <c r="P39" s="247">
        <v>0</v>
      </c>
      <c r="Q39" s="247">
        <f>ROUND(E39*P39,2)</f>
        <v>0</v>
      </c>
      <c r="R39" s="247"/>
      <c r="S39" s="247" t="s">
        <v>240</v>
      </c>
      <c r="T39" s="248" t="s">
        <v>191</v>
      </c>
      <c r="U39" s="223">
        <v>0</v>
      </c>
      <c r="V39" s="223">
        <f>ROUND(E39*U39,2)</f>
        <v>0</v>
      </c>
      <c r="W39" s="223"/>
      <c r="X39" s="223" t="s">
        <v>211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365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2">
        <v>28</v>
      </c>
      <c r="B40" s="243" t="s">
        <v>419</v>
      </c>
      <c r="C40" s="256" t="s">
        <v>420</v>
      </c>
      <c r="D40" s="244" t="s">
        <v>163</v>
      </c>
      <c r="E40" s="245">
        <v>2</v>
      </c>
      <c r="F40" s="246"/>
      <c r="G40" s="247">
        <f>ROUND(E40*F40,2)</f>
        <v>0</v>
      </c>
      <c r="H40" s="246"/>
      <c r="I40" s="247">
        <f>ROUND(E40*H40,2)</f>
        <v>0</v>
      </c>
      <c r="J40" s="246"/>
      <c r="K40" s="247">
        <f>ROUND(E40*J40,2)</f>
        <v>0</v>
      </c>
      <c r="L40" s="247">
        <v>21</v>
      </c>
      <c r="M40" s="247">
        <f>G40*(1+L40/100)</f>
        <v>0</v>
      </c>
      <c r="N40" s="247">
        <v>0</v>
      </c>
      <c r="O40" s="247">
        <f>ROUND(E40*N40,2)</f>
        <v>0</v>
      </c>
      <c r="P40" s="247">
        <v>0</v>
      </c>
      <c r="Q40" s="247">
        <f>ROUND(E40*P40,2)</f>
        <v>0</v>
      </c>
      <c r="R40" s="247"/>
      <c r="S40" s="247" t="s">
        <v>240</v>
      </c>
      <c r="T40" s="248" t="s">
        <v>191</v>
      </c>
      <c r="U40" s="223">
        <v>0</v>
      </c>
      <c r="V40" s="223">
        <f>ROUND(E40*U40,2)</f>
        <v>0</v>
      </c>
      <c r="W40" s="223"/>
      <c r="X40" s="223" t="s">
        <v>211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365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2">
        <v>29</v>
      </c>
      <c r="B41" s="243" t="s">
        <v>421</v>
      </c>
      <c r="C41" s="256" t="s">
        <v>422</v>
      </c>
      <c r="D41" s="244" t="s">
        <v>163</v>
      </c>
      <c r="E41" s="245">
        <v>2</v>
      </c>
      <c r="F41" s="246"/>
      <c r="G41" s="247">
        <f>ROUND(E41*F41,2)</f>
        <v>0</v>
      </c>
      <c r="H41" s="246"/>
      <c r="I41" s="247">
        <f>ROUND(E41*H41,2)</f>
        <v>0</v>
      </c>
      <c r="J41" s="246"/>
      <c r="K41" s="247">
        <f>ROUND(E41*J41,2)</f>
        <v>0</v>
      </c>
      <c r="L41" s="247">
        <v>21</v>
      </c>
      <c r="M41" s="247">
        <f>G41*(1+L41/100)</f>
        <v>0</v>
      </c>
      <c r="N41" s="247">
        <v>0</v>
      </c>
      <c r="O41" s="247">
        <f>ROUND(E41*N41,2)</f>
        <v>0</v>
      </c>
      <c r="P41" s="247">
        <v>0</v>
      </c>
      <c r="Q41" s="247">
        <f>ROUND(E41*P41,2)</f>
        <v>0</v>
      </c>
      <c r="R41" s="247"/>
      <c r="S41" s="247" t="s">
        <v>240</v>
      </c>
      <c r="T41" s="248" t="s">
        <v>191</v>
      </c>
      <c r="U41" s="223">
        <v>0</v>
      </c>
      <c r="V41" s="223">
        <f>ROUND(E41*U41,2)</f>
        <v>0</v>
      </c>
      <c r="W41" s="223"/>
      <c r="X41" s="223" t="s">
        <v>211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365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2">
        <v>30</v>
      </c>
      <c r="B42" s="243" t="s">
        <v>423</v>
      </c>
      <c r="C42" s="256" t="s">
        <v>424</v>
      </c>
      <c r="D42" s="244" t="s">
        <v>163</v>
      </c>
      <c r="E42" s="245">
        <v>4</v>
      </c>
      <c r="F42" s="246"/>
      <c r="G42" s="247">
        <f>ROUND(E42*F42,2)</f>
        <v>0</v>
      </c>
      <c r="H42" s="246"/>
      <c r="I42" s="247">
        <f>ROUND(E42*H42,2)</f>
        <v>0</v>
      </c>
      <c r="J42" s="246"/>
      <c r="K42" s="247">
        <f>ROUND(E42*J42,2)</f>
        <v>0</v>
      </c>
      <c r="L42" s="247">
        <v>21</v>
      </c>
      <c r="M42" s="247">
        <f>G42*(1+L42/100)</f>
        <v>0</v>
      </c>
      <c r="N42" s="247">
        <v>0</v>
      </c>
      <c r="O42" s="247">
        <f>ROUND(E42*N42,2)</f>
        <v>0</v>
      </c>
      <c r="P42" s="247">
        <v>0</v>
      </c>
      <c r="Q42" s="247">
        <f>ROUND(E42*P42,2)</f>
        <v>0</v>
      </c>
      <c r="R42" s="247"/>
      <c r="S42" s="247" t="s">
        <v>240</v>
      </c>
      <c r="T42" s="248" t="s">
        <v>191</v>
      </c>
      <c r="U42" s="223">
        <v>0</v>
      </c>
      <c r="V42" s="223">
        <f>ROUND(E42*U42,2)</f>
        <v>0</v>
      </c>
      <c r="W42" s="223"/>
      <c r="X42" s="223" t="s">
        <v>211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365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2">
        <v>31</v>
      </c>
      <c r="B43" s="243" t="s">
        <v>425</v>
      </c>
      <c r="C43" s="256" t="s">
        <v>426</v>
      </c>
      <c r="D43" s="244" t="s">
        <v>163</v>
      </c>
      <c r="E43" s="245">
        <v>6</v>
      </c>
      <c r="F43" s="246"/>
      <c r="G43" s="247">
        <f>ROUND(E43*F43,2)</f>
        <v>0</v>
      </c>
      <c r="H43" s="246"/>
      <c r="I43" s="247">
        <f>ROUND(E43*H43,2)</f>
        <v>0</v>
      </c>
      <c r="J43" s="246"/>
      <c r="K43" s="247">
        <f>ROUND(E43*J43,2)</f>
        <v>0</v>
      </c>
      <c r="L43" s="247">
        <v>21</v>
      </c>
      <c r="M43" s="247">
        <f>G43*(1+L43/100)</f>
        <v>0</v>
      </c>
      <c r="N43" s="247">
        <v>0</v>
      </c>
      <c r="O43" s="247">
        <f>ROUND(E43*N43,2)</f>
        <v>0</v>
      </c>
      <c r="P43" s="247">
        <v>0</v>
      </c>
      <c r="Q43" s="247">
        <f>ROUND(E43*P43,2)</f>
        <v>0</v>
      </c>
      <c r="R43" s="247"/>
      <c r="S43" s="247" t="s">
        <v>240</v>
      </c>
      <c r="T43" s="248" t="s">
        <v>191</v>
      </c>
      <c r="U43" s="223">
        <v>0</v>
      </c>
      <c r="V43" s="223">
        <f>ROUND(E43*U43,2)</f>
        <v>0</v>
      </c>
      <c r="W43" s="223"/>
      <c r="X43" s="223" t="s">
        <v>211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365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2">
        <v>32</v>
      </c>
      <c r="B44" s="243" t="s">
        <v>427</v>
      </c>
      <c r="C44" s="256" t="s">
        <v>428</v>
      </c>
      <c r="D44" s="244" t="s">
        <v>394</v>
      </c>
      <c r="E44" s="245">
        <v>18</v>
      </c>
      <c r="F44" s="246"/>
      <c r="G44" s="247">
        <f>ROUND(E44*F44,2)</f>
        <v>0</v>
      </c>
      <c r="H44" s="246"/>
      <c r="I44" s="247">
        <f>ROUND(E44*H44,2)</f>
        <v>0</v>
      </c>
      <c r="J44" s="246"/>
      <c r="K44" s="247">
        <f>ROUND(E44*J44,2)</f>
        <v>0</v>
      </c>
      <c r="L44" s="247">
        <v>21</v>
      </c>
      <c r="M44" s="247">
        <f>G44*(1+L44/100)</f>
        <v>0</v>
      </c>
      <c r="N44" s="247">
        <v>0</v>
      </c>
      <c r="O44" s="247">
        <f>ROUND(E44*N44,2)</f>
        <v>0</v>
      </c>
      <c r="P44" s="247">
        <v>0</v>
      </c>
      <c r="Q44" s="247">
        <f>ROUND(E44*P44,2)</f>
        <v>0</v>
      </c>
      <c r="R44" s="247"/>
      <c r="S44" s="247" t="s">
        <v>240</v>
      </c>
      <c r="T44" s="248" t="s">
        <v>191</v>
      </c>
      <c r="U44" s="223">
        <v>0</v>
      </c>
      <c r="V44" s="223">
        <f>ROUND(E44*U44,2)</f>
        <v>0</v>
      </c>
      <c r="W44" s="223"/>
      <c r="X44" s="223" t="s">
        <v>211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365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2">
        <v>33</v>
      </c>
      <c r="B45" s="243" t="s">
        <v>429</v>
      </c>
      <c r="C45" s="256" t="s">
        <v>430</v>
      </c>
      <c r="D45" s="244" t="s">
        <v>384</v>
      </c>
      <c r="E45" s="245">
        <v>6</v>
      </c>
      <c r="F45" s="246"/>
      <c r="G45" s="247">
        <f>ROUND(E45*F45,2)</f>
        <v>0</v>
      </c>
      <c r="H45" s="246"/>
      <c r="I45" s="247">
        <f>ROUND(E45*H45,2)</f>
        <v>0</v>
      </c>
      <c r="J45" s="246"/>
      <c r="K45" s="247">
        <f>ROUND(E45*J45,2)</f>
        <v>0</v>
      </c>
      <c r="L45" s="247">
        <v>21</v>
      </c>
      <c r="M45" s="247">
        <f>G45*(1+L45/100)</f>
        <v>0</v>
      </c>
      <c r="N45" s="247">
        <v>0</v>
      </c>
      <c r="O45" s="247">
        <f>ROUND(E45*N45,2)</f>
        <v>0</v>
      </c>
      <c r="P45" s="247">
        <v>0</v>
      </c>
      <c r="Q45" s="247">
        <f>ROUND(E45*P45,2)</f>
        <v>0</v>
      </c>
      <c r="R45" s="247"/>
      <c r="S45" s="247" t="s">
        <v>240</v>
      </c>
      <c r="T45" s="248" t="s">
        <v>191</v>
      </c>
      <c r="U45" s="223">
        <v>0</v>
      </c>
      <c r="V45" s="223">
        <f>ROUND(E45*U45,2)</f>
        <v>0</v>
      </c>
      <c r="W45" s="223"/>
      <c r="X45" s="223" t="s">
        <v>211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365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42">
        <v>34</v>
      </c>
      <c r="B46" s="243" t="s">
        <v>431</v>
      </c>
      <c r="C46" s="256" t="s">
        <v>432</v>
      </c>
      <c r="D46" s="244" t="s">
        <v>149</v>
      </c>
      <c r="E46" s="245">
        <v>1</v>
      </c>
      <c r="F46" s="246"/>
      <c r="G46" s="247">
        <f>ROUND(E46*F46,2)</f>
        <v>0</v>
      </c>
      <c r="H46" s="246"/>
      <c r="I46" s="247">
        <f>ROUND(E46*H46,2)</f>
        <v>0</v>
      </c>
      <c r="J46" s="246"/>
      <c r="K46" s="247">
        <f>ROUND(E46*J46,2)</f>
        <v>0</v>
      </c>
      <c r="L46" s="247">
        <v>21</v>
      </c>
      <c r="M46" s="247">
        <f>G46*(1+L46/100)</f>
        <v>0</v>
      </c>
      <c r="N46" s="247">
        <v>0</v>
      </c>
      <c r="O46" s="247">
        <f>ROUND(E46*N46,2)</f>
        <v>0</v>
      </c>
      <c r="P46" s="247">
        <v>0</v>
      </c>
      <c r="Q46" s="247">
        <f>ROUND(E46*P46,2)</f>
        <v>0</v>
      </c>
      <c r="R46" s="247"/>
      <c r="S46" s="247" t="s">
        <v>240</v>
      </c>
      <c r="T46" s="248" t="s">
        <v>191</v>
      </c>
      <c r="U46" s="223">
        <v>0</v>
      </c>
      <c r="V46" s="223">
        <f>ROUND(E46*U46,2)</f>
        <v>0</v>
      </c>
      <c r="W46" s="223"/>
      <c r="X46" s="223" t="s">
        <v>211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365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x14ac:dyDescent="0.2">
      <c r="A47" s="228" t="s">
        <v>134</v>
      </c>
      <c r="B47" s="229" t="s">
        <v>72</v>
      </c>
      <c r="C47" s="253" t="s">
        <v>73</v>
      </c>
      <c r="D47" s="230"/>
      <c r="E47" s="231"/>
      <c r="F47" s="232"/>
      <c r="G47" s="232">
        <f>SUMIF(AG48:AG50,"&lt;&gt;NOR",G48:G50)</f>
        <v>0</v>
      </c>
      <c r="H47" s="232"/>
      <c r="I47" s="232">
        <f>SUM(I48:I50)</f>
        <v>0</v>
      </c>
      <c r="J47" s="232"/>
      <c r="K47" s="232">
        <f>SUM(K48:K50)</f>
        <v>0</v>
      </c>
      <c r="L47" s="232"/>
      <c r="M47" s="232">
        <f>SUM(M48:M50)</f>
        <v>0</v>
      </c>
      <c r="N47" s="232"/>
      <c r="O47" s="232">
        <f>SUM(O48:O50)</f>
        <v>0</v>
      </c>
      <c r="P47" s="232"/>
      <c r="Q47" s="232">
        <f>SUM(Q48:Q50)</f>
        <v>0</v>
      </c>
      <c r="R47" s="232"/>
      <c r="S47" s="232"/>
      <c r="T47" s="233"/>
      <c r="U47" s="227"/>
      <c r="V47" s="227">
        <f>SUM(V48:V50)</f>
        <v>0</v>
      </c>
      <c r="W47" s="227"/>
      <c r="X47" s="227"/>
      <c r="AG47" t="s">
        <v>135</v>
      </c>
    </row>
    <row r="48" spans="1:60" outlineLevel="1" x14ac:dyDescent="0.2">
      <c r="A48" s="242">
        <v>35</v>
      </c>
      <c r="B48" s="243" t="s">
        <v>433</v>
      </c>
      <c r="C48" s="256" t="s">
        <v>434</v>
      </c>
      <c r="D48" s="244" t="s">
        <v>168</v>
      </c>
      <c r="E48" s="245">
        <v>4</v>
      </c>
      <c r="F48" s="246"/>
      <c r="G48" s="247">
        <f>ROUND(E48*F48,2)</f>
        <v>0</v>
      </c>
      <c r="H48" s="246"/>
      <c r="I48" s="247">
        <f>ROUND(E48*H48,2)</f>
        <v>0</v>
      </c>
      <c r="J48" s="246"/>
      <c r="K48" s="247">
        <f>ROUND(E48*J48,2)</f>
        <v>0</v>
      </c>
      <c r="L48" s="247">
        <v>21</v>
      </c>
      <c r="M48" s="247">
        <f>G48*(1+L48/100)</f>
        <v>0</v>
      </c>
      <c r="N48" s="247">
        <v>0</v>
      </c>
      <c r="O48" s="247">
        <f>ROUND(E48*N48,2)</f>
        <v>0</v>
      </c>
      <c r="P48" s="247">
        <v>0</v>
      </c>
      <c r="Q48" s="247">
        <f>ROUND(E48*P48,2)</f>
        <v>0</v>
      </c>
      <c r="R48" s="247"/>
      <c r="S48" s="247" t="s">
        <v>240</v>
      </c>
      <c r="T48" s="248" t="s">
        <v>191</v>
      </c>
      <c r="U48" s="223">
        <v>0</v>
      </c>
      <c r="V48" s="223">
        <f>ROUND(E48*U48,2)</f>
        <v>0</v>
      </c>
      <c r="W48" s="223"/>
      <c r="X48" s="223" t="s">
        <v>141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343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2">
        <v>36</v>
      </c>
      <c r="B49" s="243" t="s">
        <v>435</v>
      </c>
      <c r="C49" s="256" t="s">
        <v>436</v>
      </c>
      <c r="D49" s="244" t="s">
        <v>437</v>
      </c>
      <c r="E49" s="245">
        <v>3</v>
      </c>
      <c r="F49" s="246"/>
      <c r="G49" s="247">
        <f>ROUND(E49*F49,2)</f>
        <v>0</v>
      </c>
      <c r="H49" s="246"/>
      <c r="I49" s="247">
        <f>ROUND(E49*H49,2)</f>
        <v>0</v>
      </c>
      <c r="J49" s="246"/>
      <c r="K49" s="247">
        <f>ROUND(E49*J49,2)</f>
        <v>0</v>
      </c>
      <c r="L49" s="247">
        <v>21</v>
      </c>
      <c r="M49" s="247">
        <f>G49*(1+L49/100)</f>
        <v>0</v>
      </c>
      <c r="N49" s="247">
        <v>0</v>
      </c>
      <c r="O49" s="247">
        <f>ROUND(E49*N49,2)</f>
        <v>0</v>
      </c>
      <c r="P49" s="247">
        <v>0</v>
      </c>
      <c r="Q49" s="247">
        <f>ROUND(E49*P49,2)</f>
        <v>0</v>
      </c>
      <c r="R49" s="247"/>
      <c r="S49" s="247" t="s">
        <v>240</v>
      </c>
      <c r="T49" s="248" t="s">
        <v>191</v>
      </c>
      <c r="U49" s="223">
        <v>0</v>
      </c>
      <c r="V49" s="223">
        <f>ROUND(E49*U49,2)</f>
        <v>0</v>
      </c>
      <c r="W49" s="223"/>
      <c r="X49" s="223" t="s">
        <v>356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438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2">
        <v>37</v>
      </c>
      <c r="B50" s="243" t="s">
        <v>439</v>
      </c>
      <c r="C50" s="256" t="s">
        <v>440</v>
      </c>
      <c r="D50" s="244" t="s">
        <v>441</v>
      </c>
      <c r="E50" s="245">
        <v>110</v>
      </c>
      <c r="F50" s="246"/>
      <c r="G50" s="247">
        <f>ROUND(E50*F50,2)</f>
        <v>0</v>
      </c>
      <c r="H50" s="246"/>
      <c r="I50" s="247">
        <f>ROUND(E50*H50,2)</f>
        <v>0</v>
      </c>
      <c r="J50" s="246"/>
      <c r="K50" s="247">
        <f>ROUND(E50*J50,2)</f>
        <v>0</v>
      </c>
      <c r="L50" s="247">
        <v>21</v>
      </c>
      <c r="M50" s="247">
        <f>G50*(1+L50/100)</f>
        <v>0</v>
      </c>
      <c r="N50" s="247">
        <v>0</v>
      </c>
      <c r="O50" s="247">
        <f>ROUND(E50*N50,2)</f>
        <v>0</v>
      </c>
      <c r="P50" s="247">
        <v>0</v>
      </c>
      <c r="Q50" s="247">
        <f>ROUND(E50*P50,2)</f>
        <v>0</v>
      </c>
      <c r="R50" s="247"/>
      <c r="S50" s="247" t="s">
        <v>240</v>
      </c>
      <c r="T50" s="248" t="s">
        <v>191</v>
      </c>
      <c r="U50" s="223">
        <v>0</v>
      </c>
      <c r="V50" s="223">
        <f>ROUND(E50*U50,2)</f>
        <v>0</v>
      </c>
      <c r="W50" s="223"/>
      <c r="X50" s="223" t="s">
        <v>211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365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x14ac:dyDescent="0.2">
      <c r="A51" s="228" t="s">
        <v>134</v>
      </c>
      <c r="B51" s="229" t="s">
        <v>74</v>
      </c>
      <c r="C51" s="253" t="s">
        <v>75</v>
      </c>
      <c r="D51" s="230"/>
      <c r="E51" s="231"/>
      <c r="F51" s="232"/>
      <c r="G51" s="232">
        <f>SUMIF(AG52:AG81,"&lt;&gt;NOR",G52:G81)</f>
        <v>0</v>
      </c>
      <c r="H51" s="232"/>
      <c r="I51" s="232">
        <f>SUM(I52:I81)</f>
        <v>0</v>
      </c>
      <c r="J51" s="232"/>
      <c r="K51" s="232">
        <f>SUM(K52:K81)</f>
        <v>0</v>
      </c>
      <c r="L51" s="232"/>
      <c r="M51" s="232">
        <f>SUM(M52:M81)</f>
        <v>0</v>
      </c>
      <c r="N51" s="232"/>
      <c r="O51" s="232">
        <f>SUM(O52:O81)</f>
        <v>0</v>
      </c>
      <c r="P51" s="232"/>
      <c r="Q51" s="232">
        <f>SUM(Q52:Q81)</f>
        <v>0</v>
      </c>
      <c r="R51" s="232"/>
      <c r="S51" s="232"/>
      <c r="T51" s="233"/>
      <c r="U51" s="227"/>
      <c r="V51" s="227">
        <f>SUM(V52:V81)</f>
        <v>0</v>
      </c>
      <c r="W51" s="227"/>
      <c r="X51" s="227"/>
      <c r="AG51" t="s">
        <v>135</v>
      </c>
    </row>
    <row r="52" spans="1:60" outlineLevel="1" x14ac:dyDescent="0.2">
      <c r="A52" s="242">
        <v>38</v>
      </c>
      <c r="B52" s="243" t="s">
        <v>442</v>
      </c>
      <c r="C52" s="256" t="s">
        <v>443</v>
      </c>
      <c r="D52" s="244" t="s">
        <v>163</v>
      </c>
      <c r="E52" s="245">
        <v>22</v>
      </c>
      <c r="F52" s="246"/>
      <c r="G52" s="247">
        <f>ROUND(E52*F52,2)</f>
        <v>0</v>
      </c>
      <c r="H52" s="246"/>
      <c r="I52" s="247">
        <f>ROUND(E52*H52,2)</f>
        <v>0</v>
      </c>
      <c r="J52" s="246"/>
      <c r="K52" s="247">
        <f>ROUND(E52*J52,2)</f>
        <v>0</v>
      </c>
      <c r="L52" s="247">
        <v>21</v>
      </c>
      <c r="M52" s="247">
        <f>G52*(1+L52/100)</f>
        <v>0</v>
      </c>
      <c r="N52" s="247">
        <v>0</v>
      </c>
      <c r="O52" s="247">
        <f>ROUND(E52*N52,2)</f>
        <v>0</v>
      </c>
      <c r="P52" s="247">
        <v>0</v>
      </c>
      <c r="Q52" s="247">
        <f>ROUND(E52*P52,2)</f>
        <v>0</v>
      </c>
      <c r="R52" s="247"/>
      <c r="S52" s="247" t="s">
        <v>240</v>
      </c>
      <c r="T52" s="248" t="s">
        <v>191</v>
      </c>
      <c r="U52" s="223">
        <v>0</v>
      </c>
      <c r="V52" s="223">
        <f>ROUND(E52*U52,2)</f>
        <v>0</v>
      </c>
      <c r="W52" s="223"/>
      <c r="X52" s="223" t="s">
        <v>141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343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2">
        <v>39</v>
      </c>
      <c r="B53" s="243" t="s">
        <v>444</v>
      </c>
      <c r="C53" s="256" t="s">
        <v>445</v>
      </c>
      <c r="D53" s="244" t="s">
        <v>163</v>
      </c>
      <c r="E53" s="245">
        <v>22</v>
      </c>
      <c r="F53" s="246"/>
      <c r="G53" s="247">
        <f>ROUND(E53*F53,2)</f>
        <v>0</v>
      </c>
      <c r="H53" s="246"/>
      <c r="I53" s="247">
        <f>ROUND(E53*H53,2)</f>
        <v>0</v>
      </c>
      <c r="J53" s="246"/>
      <c r="K53" s="247">
        <f>ROUND(E53*J53,2)</f>
        <v>0</v>
      </c>
      <c r="L53" s="247">
        <v>21</v>
      </c>
      <c r="M53" s="247">
        <f>G53*(1+L53/100)</f>
        <v>0</v>
      </c>
      <c r="N53" s="247">
        <v>0</v>
      </c>
      <c r="O53" s="247">
        <f>ROUND(E53*N53,2)</f>
        <v>0</v>
      </c>
      <c r="P53" s="247">
        <v>0</v>
      </c>
      <c r="Q53" s="247">
        <f>ROUND(E53*P53,2)</f>
        <v>0</v>
      </c>
      <c r="R53" s="247"/>
      <c r="S53" s="247" t="s">
        <v>240</v>
      </c>
      <c r="T53" s="248" t="s">
        <v>191</v>
      </c>
      <c r="U53" s="223">
        <v>0</v>
      </c>
      <c r="V53" s="223">
        <f>ROUND(E53*U53,2)</f>
        <v>0</v>
      </c>
      <c r="W53" s="223"/>
      <c r="X53" s="223" t="s">
        <v>141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343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42">
        <v>40</v>
      </c>
      <c r="B54" s="243" t="s">
        <v>446</v>
      </c>
      <c r="C54" s="256" t="s">
        <v>447</v>
      </c>
      <c r="D54" s="244" t="s">
        <v>163</v>
      </c>
      <c r="E54" s="245">
        <v>50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21</v>
      </c>
      <c r="M54" s="247">
        <f>G54*(1+L54/100)</f>
        <v>0</v>
      </c>
      <c r="N54" s="247">
        <v>0</v>
      </c>
      <c r="O54" s="247">
        <f>ROUND(E54*N54,2)</f>
        <v>0</v>
      </c>
      <c r="P54" s="247">
        <v>0</v>
      </c>
      <c r="Q54" s="247">
        <f>ROUND(E54*P54,2)</f>
        <v>0</v>
      </c>
      <c r="R54" s="247"/>
      <c r="S54" s="247" t="s">
        <v>240</v>
      </c>
      <c r="T54" s="248" t="s">
        <v>191</v>
      </c>
      <c r="U54" s="223">
        <v>0</v>
      </c>
      <c r="V54" s="223">
        <f>ROUND(E54*U54,2)</f>
        <v>0</v>
      </c>
      <c r="W54" s="223"/>
      <c r="X54" s="223" t="s">
        <v>141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343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2">
        <v>41</v>
      </c>
      <c r="B55" s="243" t="s">
        <v>448</v>
      </c>
      <c r="C55" s="256" t="s">
        <v>449</v>
      </c>
      <c r="D55" s="244" t="s">
        <v>163</v>
      </c>
      <c r="E55" s="245">
        <v>28</v>
      </c>
      <c r="F55" s="246"/>
      <c r="G55" s="247">
        <f>ROUND(E55*F55,2)</f>
        <v>0</v>
      </c>
      <c r="H55" s="246"/>
      <c r="I55" s="247">
        <f>ROUND(E55*H55,2)</f>
        <v>0</v>
      </c>
      <c r="J55" s="246"/>
      <c r="K55" s="247">
        <f>ROUND(E55*J55,2)</f>
        <v>0</v>
      </c>
      <c r="L55" s="247">
        <v>21</v>
      </c>
      <c r="M55" s="247">
        <f>G55*(1+L55/100)</f>
        <v>0</v>
      </c>
      <c r="N55" s="247">
        <v>0</v>
      </c>
      <c r="O55" s="247">
        <f>ROUND(E55*N55,2)</f>
        <v>0</v>
      </c>
      <c r="P55" s="247">
        <v>0</v>
      </c>
      <c r="Q55" s="247">
        <f>ROUND(E55*P55,2)</f>
        <v>0</v>
      </c>
      <c r="R55" s="247"/>
      <c r="S55" s="247" t="s">
        <v>240</v>
      </c>
      <c r="T55" s="248" t="s">
        <v>191</v>
      </c>
      <c r="U55" s="223">
        <v>0</v>
      </c>
      <c r="V55" s="223">
        <f>ROUND(E55*U55,2)</f>
        <v>0</v>
      </c>
      <c r="W55" s="223"/>
      <c r="X55" s="223" t="s">
        <v>141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343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2">
        <v>42</v>
      </c>
      <c r="B56" s="243" t="s">
        <v>450</v>
      </c>
      <c r="C56" s="256" t="s">
        <v>451</v>
      </c>
      <c r="D56" s="244" t="s">
        <v>384</v>
      </c>
      <c r="E56" s="245">
        <v>2</v>
      </c>
      <c r="F56" s="246"/>
      <c r="G56" s="247">
        <f>ROUND(E56*F56,2)</f>
        <v>0</v>
      </c>
      <c r="H56" s="246"/>
      <c r="I56" s="247">
        <f>ROUND(E56*H56,2)</f>
        <v>0</v>
      </c>
      <c r="J56" s="246"/>
      <c r="K56" s="247">
        <f>ROUND(E56*J56,2)</f>
        <v>0</v>
      </c>
      <c r="L56" s="247">
        <v>21</v>
      </c>
      <c r="M56" s="247">
        <f>G56*(1+L56/100)</f>
        <v>0</v>
      </c>
      <c r="N56" s="247">
        <v>0</v>
      </c>
      <c r="O56" s="247">
        <f>ROUND(E56*N56,2)</f>
        <v>0</v>
      </c>
      <c r="P56" s="247">
        <v>0</v>
      </c>
      <c r="Q56" s="247">
        <f>ROUND(E56*P56,2)</f>
        <v>0</v>
      </c>
      <c r="R56" s="247"/>
      <c r="S56" s="247" t="s">
        <v>240</v>
      </c>
      <c r="T56" s="248" t="s">
        <v>191</v>
      </c>
      <c r="U56" s="223">
        <v>0</v>
      </c>
      <c r="V56" s="223">
        <f>ROUND(E56*U56,2)</f>
        <v>0</v>
      </c>
      <c r="W56" s="223"/>
      <c r="X56" s="223" t="s">
        <v>141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343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42">
        <v>43</v>
      </c>
      <c r="B57" s="243" t="s">
        <v>452</v>
      </c>
      <c r="C57" s="256" t="s">
        <v>453</v>
      </c>
      <c r="D57" s="244" t="s">
        <v>362</v>
      </c>
      <c r="E57" s="245">
        <v>1</v>
      </c>
      <c r="F57" s="246"/>
      <c r="G57" s="247">
        <f>ROUND(E57*F57,2)</f>
        <v>0</v>
      </c>
      <c r="H57" s="246"/>
      <c r="I57" s="247">
        <f>ROUND(E57*H57,2)</f>
        <v>0</v>
      </c>
      <c r="J57" s="246"/>
      <c r="K57" s="247">
        <f>ROUND(E57*J57,2)</f>
        <v>0</v>
      </c>
      <c r="L57" s="247">
        <v>21</v>
      </c>
      <c r="M57" s="247">
        <f>G57*(1+L57/100)</f>
        <v>0</v>
      </c>
      <c r="N57" s="247">
        <v>0</v>
      </c>
      <c r="O57" s="247">
        <f>ROUND(E57*N57,2)</f>
        <v>0</v>
      </c>
      <c r="P57" s="247">
        <v>0</v>
      </c>
      <c r="Q57" s="247">
        <f>ROUND(E57*P57,2)</f>
        <v>0</v>
      </c>
      <c r="R57" s="247"/>
      <c r="S57" s="247" t="s">
        <v>240</v>
      </c>
      <c r="T57" s="248" t="s">
        <v>191</v>
      </c>
      <c r="U57" s="223">
        <v>0</v>
      </c>
      <c r="V57" s="223">
        <f>ROUND(E57*U57,2)</f>
        <v>0</v>
      </c>
      <c r="W57" s="223"/>
      <c r="X57" s="223" t="s">
        <v>141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343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2">
        <v>44</v>
      </c>
      <c r="B58" s="243" t="s">
        <v>454</v>
      </c>
      <c r="C58" s="256" t="s">
        <v>455</v>
      </c>
      <c r="D58" s="244" t="s">
        <v>163</v>
      </c>
      <c r="E58" s="245">
        <v>26</v>
      </c>
      <c r="F58" s="246"/>
      <c r="G58" s="247">
        <f>ROUND(E58*F58,2)</f>
        <v>0</v>
      </c>
      <c r="H58" s="246"/>
      <c r="I58" s="247">
        <f>ROUND(E58*H58,2)</f>
        <v>0</v>
      </c>
      <c r="J58" s="246"/>
      <c r="K58" s="247">
        <f>ROUND(E58*J58,2)</f>
        <v>0</v>
      </c>
      <c r="L58" s="247">
        <v>21</v>
      </c>
      <c r="M58" s="247">
        <f>G58*(1+L58/100)</f>
        <v>0</v>
      </c>
      <c r="N58" s="247">
        <v>0</v>
      </c>
      <c r="O58" s="247">
        <f>ROUND(E58*N58,2)</f>
        <v>0</v>
      </c>
      <c r="P58" s="247">
        <v>0</v>
      </c>
      <c r="Q58" s="247">
        <f>ROUND(E58*P58,2)</f>
        <v>0</v>
      </c>
      <c r="R58" s="247"/>
      <c r="S58" s="247" t="s">
        <v>240</v>
      </c>
      <c r="T58" s="248" t="s">
        <v>191</v>
      </c>
      <c r="U58" s="223">
        <v>0</v>
      </c>
      <c r="V58" s="223">
        <f>ROUND(E58*U58,2)</f>
        <v>0</v>
      </c>
      <c r="W58" s="223"/>
      <c r="X58" s="223" t="s">
        <v>141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343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42">
        <v>45</v>
      </c>
      <c r="B59" s="243" t="s">
        <v>456</v>
      </c>
      <c r="C59" s="256" t="s">
        <v>457</v>
      </c>
      <c r="D59" s="244" t="s">
        <v>163</v>
      </c>
      <c r="E59" s="245">
        <v>16</v>
      </c>
      <c r="F59" s="246"/>
      <c r="G59" s="247">
        <f>ROUND(E59*F59,2)</f>
        <v>0</v>
      </c>
      <c r="H59" s="246"/>
      <c r="I59" s="247">
        <f>ROUND(E59*H59,2)</f>
        <v>0</v>
      </c>
      <c r="J59" s="246"/>
      <c r="K59" s="247">
        <f>ROUND(E59*J59,2)</f>
        <v>0</v>
      </c>
      <c r="L59" s="247">
        <v>21</v>
      </c>
      <c r="M59" s="247">
        <f>G59*(1+L59/100)</f>
        <v>0</v>
      </c>
      <c r="N59" s="247">
        <v>0</v>
      </c>
      <c r="O59" s="247">
        <f>ROUND(E59*N59,2)</f>
        <v>0</v>
      </c>
      <c r="P59" s="247">
        <v>0</v>
      </c>
      <c r="Q59" s="247">
        <f>ROUND(E59*P59,2)</f>
        <v>0</v>
      </c>
      <c r="R59" s="247"/>
      <c r="S59" s="247" t="s">
        <v>240</v>
      </c>
      <c r="T59" s="248" t="s">
        <v>191</v>
      </c>
      <c r="U59" s="223">
        <v>0</v>
      </c>
      <c r="V59" s="223">
        <f>ROUND(E59*U59,2)</f>
        <v>0</v>
      </c>
      <c r="W59" s="223"/>
      <c r="X59" s="223" t="s">
        <v>141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343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2">
        <v>46</v>
      </c>
      <c r="B60" s="243" t="s">
        <v>458</v>
      </c>
      <c r="C60" s="256" t="s">
        <v>459</v>
      </c>
      <c r="D60" s="244" t="s">
        <v>163</v>
      </c>
      <c r="E60" s="245">
        <v>24</v>
      </c>
      <c r="F60" s="246"/>
      <c r="G60" s="247">
        <f>ROUND(E60*F60,2)</f>
        <v>0</v>
      </c>
      <c r="H60" s="246"/>
      <c r="I60" s="247">
        <f>ROUND(E60*H60,2)</f>
        <v>0</v>
      </c>
      <c r="J60" s="246"/>
      <c r="K60" s="247">
        <f>ROUND(E60*J60,2)</f>
        <v>0</v>
      </c>
      <c r="L60" s="247">
        <v>21</v>
      </c>
      <c r="M60" s="247">
        <f>G60*(1+L60/100)</f>
        <v>0</v>
      </c>
      <c r="N60" s="247">
        <v>0</v>
      </c>
      <c r="O60" s="247">
        <f>ROUND(E60*N60,2)</f>
        <v>0</v>
      </c>
      <c r="P60" s="247">
        <v>0</v>
      </c>
      <c r="Q60" s="247">
        <f>ROUND(E60*P60,2)</f>
        <v>0</v>
      </c>
      <c r="R60" s="247"/>
      <c r="S60" s="247" t="s">
        <v>240</v>
      </c>
      <c r="T60" s="248" t="s">
        <v>191</v>
      </c>
      <c r="U60" s="223">
        <v>0</v>
      </c>
      <c r="V60" s="223">
        <f>ROUND(E60*U60,2)</f>
        <v>0</v>
      </c>
      <c r="W60" s="223"/>
      <c r="X60" s="223" t="s">
        <v>141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343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42">
        <v>47</v>
      </c>
      <c r="B61" s="243" t="s">
        <v>460</v>
      </c>
      <c r="C61" s="256" t="s">
        <v>461</v>
      </c>
      <c r="D61" s="244" t="s">
        <v>163</v>
      </c>
      <c r="E61" s="245">
        <v>12</v>
      </c>
      <c r="F61" s="246"/>
      <c r="G61" s="247">
        <f>ROUND(E61*F61,2)</f>
        <v>0</v>
      </c>
      <c r="H61" s="246"/>
      <c r="I61" s="247">
        <f>ROUND(E61*H61,2)</f>
        <v>0</v>
      </c>
      <c r="J61" s="246"/>
      <c r="K61" s="247">
        <f>ROUND(E61*J61,2)</f>
        <v>0</v>
      </c>
      <c r="L61" s="247">
        <v>21</v>
      </c>
      <c r="M61" s="247">
        <f>G61*(1+L61/100)</f>
        <v>0</v>
      </c>
      <c r="N61" s="247">
        <v>0</v>
      </c>
      <c r="O61" s="247">
        <f>ROUND(E61*N61,2)</f>
        <v>0</v>
      </c>
      <c r="P61" s="247">
        <v>0</v>
      </c>
      <c r="Q61" s="247">
        <f>ROUND(E61*P61,2)</f>
        <v>0</v>
      </c>
      <c r="R61" s="247"/>
      <c r="S61" s="247" t="s">
        <v>240</v>
      </c>
      <c r="T61" s="248" t="s">
        <v>191</v>
      </c>
      <c r="U61" s="223">
        <v>0</v>
      </c>
      <c r="V61" s="223">
        <f>ROUND(E61*U61,2)</f>
        <v>0</v>
      </c>
      <c r="W61" s="223"/>
      <c r="X61" s="223" t="s">
        <v>141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343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42">
        <v>48</v>
      </c>
      <c r="B62" s="243" t="s">
        <v>462</v>
      </c>
      <c r="C62" s="256" t="s">
        <v>463</v>
      </c>
      <c r="D62" s="244" t="s">
        <v>163</v>
      </c>
      <c r="E62" s="245">
        <v>30</v>
      </c>
      <c r="F62" s="246"/>
      <c r="G62" s="247">
        <f>ROUND(E62*F62,2)</f>
        <v>0</v>
      </c>
      <c r="H62" s="246"/>
      <c r="I62" s="247">
        <f>ROUND(E62*H62,2)</f>
        <v>0</v>
      </c>
      <c r="J62" s="246"/>
      <c r="K62" s="247">
        <f>ROUND(E62*J62,2)</f>
        <v>0</v>
      </c>
      <c r="L62" s="247">
        <v>21</v>
      </c>
      <c r="M62" s="247">
        <f>G62*(1+L62/100)</f>
        <v>0</v>
      </c>
      <c r="N62" s="247">
        <v>0</v>
      </c>
      <c r="O62" s="247">
        <f>ROUND(E62*N62,2)</f>
        <v>0</v>
      </c>
      <c r="P62" s="247">
        <v>0</v>
      </c>
      <c r="Q62" s="247">
        <f>ROUND(E62*P62,2)</f>
        <v>0</v>
      </c>
      <c r="R62" s="247"/>
      <c r="S62" s="247" t="s">
        <v>240</v>
      </c>
      <c r="T62" s="248" t="s">
        <v>191</v>
      </c>
      <c r="U62" s="223">
        <v>0</v>
      </c>
      <c r="V62" s="223">
        <f>ROUND(E62*U62,2)</f>
        <v>0</v>
      </c>
      <c r="W62" s="223"/>
      <c r="X62" s="223" t="s">
        <v>141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343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42">
        <v>49</v>
      </c>
      <c r="B63" s="243" t="s">
        <v>464</v>
      </c>
      <c r="C63" s="256" t="s">
        <v>465</v>
      </c>
      <c r="D63" s="244" t="s">
        <v>163</v>
      </c>
      <c r="E63" s="245">
        <v>20</v>
      </c>
      <c r="F63" s="246"/>
      <c r="G63" s="247">
        <f>ROUND(E63*F63,2)</f>
        <v>0</v>
      </c>
      <c r="H63" s="246"/>
      <c r="I63" s="247">
        <f>ROUND(E63*H63,2)</f>
        <v>0</v>
      </c>
      <c r="J63" s="246"/>
      <c r="K63" s="247">
        <f>ROUND(E63*J63,2)</f>
        <v>0</v>
      </c>
      <c r="L63" s="247">
        <v>21</v>
      </c>
      <c r="M63" s="247">
        <f>G63*(1+L63/100)</f>
        <v>0</v>
      </c>
      <c r="N63" s="247">
        <v>0</v>
      </c>
      <c r="O63" s="247">
        <f>ROUND(E63*N63,2)</f>
        <v>0</v>
      </c>
      <c r="P63" s="247">
        <v>0</v>
      </c>
      <c r="Q63" s="247">
        <f>ROUND(E63*P63,2)</f>
        <v>0</v>
      </c>
      <c r="R63" s="247"/>
      <c r="S63" s="247" t="s">
        <v>240</v>
      </c>
      <c r="T63" s="248" t="s">
        <v>191</v>
      </c>
      <c r="U63" s="223">
        <v>0</v>
      </c>
      <c r="V63" s="223">
        <f>ROUND(E63*U63,2)</f>
        <v>0</v>
      </c>
      <c r="W63" s="223"/>
      <c r="X63" s="223" t="s">
        <v>141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343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42">
        <v>50</v>
      </c>
      <c r="B64" s="243" t="s">
        <v>466</v>
      </c>
      <c r="C64" s="256" t="s">
        <v>467</v>
      </c>
      <c r="D64" s="244" t="s">
        <v>163</v>
      </c>
      <c r="E64" s="245">
        <v>14</v>
      </c>
      <c r="F64" s="246"/>
      <c r="G64" s="247">
        <f>ROUND(E64*F64,2)</f>
        <v>0</v>
      </c>
      <c r="H64" s="246"/>
      <c r="I64" s="247">
        <f>ROUND(E64*H64,2)</f>
        <v>0</v>
      </c>
      <c r="J64" s="246"/>
      <c r="K64" s="247">
        <f>ROUND(E64*J64,2)</f>
        <v>0</v>
      </c>
      <c r="L64" s="247">
        <v>21</v>
      </c>
      <c r="M64" s="247">
        <f>G64*(1+L64/100)</f>
        <v>0</v>
      </c>
      <c r="N64" s="247">
        <v>0</v>
      </c>
      <c r="O64" s="247">
        <f>ROUND(E64*N64,2)</f>
        <v>0</v>
      </c>
      <c r="P64" s="247">
        <v>0</v>
      </c>
      <c r="Q64" s="247">
        <f>ROUND(E64*P64,2)</f>
        <v>0</v>
      </c>
      <c r="R64" s="247"/>
      <c r="S64" s="247" t="s">
        <v>240</v>
      </c>
      <c r="T64" s="248" t="s">
        <v>191</v>
      </c>
      <c r="U64" s="223">
        <v>0</v>
      </c>
      <c r="V64" s="223">
        <f>ROUND(E64*U64,2)</f>
        <v>0</v>
      </c>
      <c r="W64" s="223"/>
      <c r="X64" s="223" t="s">
        <v>141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343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42">
        <v>51</v>
      </c>
      <c r="B65" s="243" t="s">
        <v>468</v>
      </c>
      <c r="C65" s="256" t="s">
        <v>469</v>
      </c>
      <c r="D65" s="244" t="s">
        <v>163</v>
      </c>
      <c r="E65" s="245">
        <v>6</v>
      </c>
      <c r="F65" s="246"/>
      <c r="G65" s="247">
        <f>ROUND(E65*F65,2)</f>
        <v>0</v>
      </c>
      <c r="H65" s="246"/>
      <c r="I65" s="247">
        <f>ROUND(E65*H65,2)</f>
        <v>0</v>
      </c>
      <c r="J65" s="246"/>
      <c r="K65" s="247">
        <f>ROUND(E65*J65,2)</f>
        <v>0</v>
      </c>
      <c r="L65" s="247">
        <v>21</v>
      </c>
      <c r="M65" s="247">
        <f>G65*(1+L65/100)</f>
        <v>0</v>
      </c>
      <c r="N65" s="247">
        <v>0</v>
      </c>
      <c r="O65" s="247">
        <f>ROUND(E65*N65,2)</f>
        <v>0</v>
      </c>
      <c r="P65" s="247">
        <v>0</v>
      </c>
      <c r="Q65" s="247">
        <f>ROUND(E65*P65,2)</f>
        <v>0</v>
      </c>
      <c r="R65" s="247"/>
      <c r="S65" s="247" t="s">
        <v>240</v>
      </c>
      <c r="T65" s="248" t="s">
        <v>191</v>
      </c>
      <c r="U65" s="223">
        <v>0</v>
      </c>
      <c r="V65" s="223">
        <f>ROUND(E65*U65,2)</f>
        <v>0</v>
      </c>
      <c r="W65" s="223"/>
      <c r="X65" s="223" t="s">
        <v>141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343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42">
        <v>52</v>
      </c>
      <c r="B66" s="243" t="s">
        <v>470</v>
      </c>
      <c r="C66" s="256" t="s">
        <v>471</v>
      </c>
      <c r="D66" s="244" t="s">
        <v>163</v>
      </c>
      <c r="E66" s="245">
        <v>10</v>
      </c>
      <c r="F66" s="246"/>
      <c r="G66" s="247">
        <f>ROUND(E66*F66,2)</f>
        <v>0</v>
      </c>
      <c r="H66" s="246"/>
      <c r="I66" s="247">
        <f>ROUND(E66*H66,2)</f>
        <v>0</v>
      </c>
      <c r="J66" s="246"/>
      <c r="K66" s="247">
        <f>ROUND(E66*J66,2)</f>
        <v>0</v>
      </c>
      <c r="L66" s="247">
        <v>21</v>
      </c>
      <c r="M66" s="247">
        <f>G66*(1+L66/100)</f>
        <v>0</v>
      </c>
      <c r="N66" s="247">
        <v>0</v>
      </c>
      <c r="O66" s="247">
        <f>ROUND(E66*N66,2)</f>
        <v>0</v>
      </c>
      <c r="P66" s="247">
        <v>0</v>
      </c>
      <c r="Q66" s="247">
        <f>ROUND(E66*P66,2)</f>
        <v>0</v>
      </c>
      <c r="R66" s="247"/>
      <c r="S66" s="247" t="s">
        <v>240</v>
      </c>
      <c r="T66" s="248" t="s">
        <v>191</v>
      </c>
      <c r="U66" s="223">
        <v>0</v>
      </c>
      <c r="V66" s="223">
        <f>ROUND(E66*U66,2)</f>
        <v>0</v>
      </c>
      <c r="W66" s="223"/>
      <c r="X66" s="223" t="s">
        <v>141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343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42">
        <v>53</v>
      </c>
      <c r="B67" s="243" t="s">
        <v>472</v>
      </c>
      <c r="C67" s="256" t="s">
        <v>473</v>
      </c>
      <c r="D67" s="244" t="s">
        <v>394</v>
      </c>
      <c r="E67" s="245">
        <v>18</v>
      </c>
      <c r="F67" s="246"/>
      <c r="G67" s="247">
        <f>ROUND(E67*F67,2)</f>
        <v>0</v>
      </c>
      <c r="H67" s="246"/>
      <c r="I67" s="247">
        <f>ROUND(E67*H67,2)</f>
        <v>0</v>
      </c>
      <c r="J67" s="246"/>
      <c r="K67" s="247">
        <f>ROUND(E67*J67,2)</f>
        <v>0</v>
      </c>
      <c r="L67" s="247">
        <v>21</v>
      </c>
      <c r="M67" s="247">
        <f>G67*(1+L67/100)</f>
        <v>0</v>
      </c>
      <c r="N67" s="247">
        <v>0</v>
      </c>
      <c r="O67" s="247">
        <f>ROUND(E67*N67,2)</f>
        <v>0</v>
      </c>
      <c r="P67" s="247">
        <v>0</v>
      </c>
      <c r="Q67" s="247">
        <f>ROUND(E67*P67,2)</f>
        <v>0</v>
      </c>
      <c r="R67" s="247"/>
      <c r="S67" s="247" t="s">
        <v>240</v>
      </c>
      <c r="T67" s="248" t="s">
        <v>191</v>
      </c>
      <c r="U67" s="223">
        <v>0</v>
      </c>
      <c r="V67" s="223">
        <f>ROUND(E67*U67,2)</f>
        <v>0</v>
      </c>
      <c r="W67" s="223"/>
      <c r="X67" s="223" t="s">
        <v>141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343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42">
        <v>54</v>
      </c>
      <c r="B68" s="243" t="s">
        <v>474</v>
      </c>
      <c r="C68" s="256" t="s">
        <v>475</v>
      </c>
      <c r="D68" s="244" t="s">
        <v>384</v>
      </c>
      <c r="E68" s="245">
        <v>6</v>
      </c>
      <c r="F68" s="246"/>
      <c r="G68" s="247">
        <f>ROUND(E68*F68,2)</f>
        <v>0</v>
      </c>
      <c r="H68" s="246"/>
      <c r="I68" s="247">
        <f>ROUND(E68*H68,2)</f>
        <v>0</v>
      </c>
      <c r="J68" s="246"/>
      <c r="K68" s="247">
        <f>ROUND(E68*J68,2)</f>
        <v>0</v>
      </c>
      <c r="L68" s="247">
        <v>21</v>
      </c>
      <c r="M68" s="247">
        <f>G68*(1+L68/100)</f>
        <v>0</v>
      </c>
      <c r="N68" s="247">
        <v>0</v>
      </c>
      <c r="O68" s="247">
        <f>ROUND(E68*N68,2)</f>
        <v>0</v>
      </c>
      <c r="P68" s="247">
        <v>0</v>
      </c>
      <c r="Q68" s="247">
        <f>ROUND(E68*P68,2)</f>
        <v>0</v>
      </c>
      <c r="R68" s="247"/>
      <c r="S68" s="247" t="s">
        <v>240</v>
      </c>
      <c r="T68" s="248" t="s">
        <v>191</v>
      </c>
      <c r="U68" s="223">
        <v>0</v>
      </c>
      <c r="V68" s="223">
        <f>ROUND(E68*U68,2)</f>
        <v>0</v>
      </c>
      <c r="W68" s="223"/>
      <c r="X68" s="223" t="s">
        <v>141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343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42">
        <v>55</v>
      </c>
      <c r="B69" s="243" t="s">
        <v>476</v>
      </c>
      <c r="C69" s="256" t="s">
        <v>477</v>
      </c>
      <c r="D69" s="244" t="s">
        <v>362</v>
      </c>
      <c r="E69" s="245">
        <v>1</v>
      </c>
      <c r="F69" s="246"/>
      <c r="G69" s="247">
        <f>ROUND(E69*F69,2)</f>
        <v>0</v>
      </c>
      <c r="H69" s="246"/>
      <c r="I69" s="247">
        <f>ROUND(E69*H69,2)</f>
        <v>0</v>
      </c>
      <c r="J69" s="246"/>
      <c r="K69" s="247">
        <f>ROUND(E69*J69,2)</f>
        <v>0</v>
      </c>
      <c r="L69" s="247">
        <v>21</v>
      </c>
      <c r="M69" s="247">
        <f>G69*(1+L69/100)</f>
        <v>0</v>
      </c>
      <c r="N69" s="247">
        <v>0</v>
      </c>
      <c r="O69" s="247">
        <f>ROUND(E69*N69,2)</f>
        <v>0</v>
      </c>
      <c r="P69" s="247">
        <v>0</v>
      </c>
      <c r="Q69" s="247">
        <f>ROUND(E69*P69,2)</f>
        <v>0</v>
      </c>
      <c r="R69" s="247"/>
      <c r="S69" s="247" t="s">
        <v>240</v>
      </c>
      <c r="T69" s="248" t="s">
        <v>191</v>
      </c>
      <c r="U69" s="223">
        <v>0</v>
      </c>
      <c r="V69" s="223">
        <f>ROUND(E69*U69,2)</f>
        <v>0</v>
      </c>
      <c r="W69" s="223"/>
      <c r="X69" s="223" t="s">
        <v>141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343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42">
        <v>56</v>
      </c>
      <c r="B70" s="243" t="s">
        <v>374</v>
      </c>
      <c r="C70" s="256" t="s">
        <v>478</v>
      </c>
      <c r="D70" s="244" t="s">
        <v>362</v>
      </c>
      <c r="E70" s="245">
        <v>1</v>
      </c>
      <c r="F70" s="246"/>
      <c r="G70" s="247">
        <f>ROUND(E70*F70,2)</f>
        <v>0</v>
      </c>
      <c r="H70" s="246"/>
      <c r="I70" s="247">
        <f>ROUND(E70*H70,2)</f>
        <v>0</v>
      </c>
      <c r="J70" s="246"/>
      <c r="K70" s="247">
        <f>ROUND(E70*J70,2)</f>
        <v>0</v>
      </c>
      <c r="L70" s="247">
        <v>21</v>
      </c>
      <c r="M70" s="247">
        <f>G70*(1+L70/100)</f>
        <v>0</v>
      </c>
      <c r="N70" s="247">
        <v>0</v>
      </c>
      <c r="O70" s="247">
        <f>ROUND(E70*N70,2)</f>
        <v>0</v>
      </c>
      <c r="P70" s="247">
        <v>0</v>
      </c>
      <c r="Q70" s="247">
        <f>ROUND(E70*P70,2)</f>
        <v>0</v>
      </c>
      <c r="R70" s="247"/>
      <c r="S70" s="247" t="s">
        <v>240</v>
      </c>
      <c r="T70" s="248" t="s">
        <v>191</v>
      </c>
      <c r="U70" s="223">
        <v>0</v>
      </c>
      <c r="V70" s="223">
        <f>ROUND(E70*U70,2)</f>
        <v>0</v>
      </c>
      <c r="W70" s="223"/>
      <c r="X70" s="223" t="s">
        <v>479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480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42">
        <v>57</v>
      </c>
      <c r="B71" s="243" t="s">
        <v>481</v>
      </c>
      <c r="C71" s="256" t="s">
        <v>482</v>
      </c>
      <c r="D71" s="244" t="s">
        <v>362</v>
      </c>
      <c r="E71" s="245">
        <v>1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21</v>
      </c>
      <c r="M71" s="247">
        <f>G71*(1+L71/100)</f>
        <v>0</v>
      </c>
      <c r="N71" s="247">
        <v>0</v>
      </c>
      <c r="O71" s="247">
        <f>ROUND(E71*N71,2)</f>
        <v>0</v>
      </c>
      <c r="P71" s="247">
        <v>0</v>
      </c>
      <c r="Q71" s="247">
        <f>ROUND(E71*P71,2)</f>
        <v>0</v>
      </c>
      <c r="R71" s="247"/>
      <c r="S71" s="247" t="s">
        <v>240</v>
      </c>
      <c r="T71" s="248" t="s">
        <v>191</v>
      </c>
      <c r="U71" s="223">
        <v>0</v>
      </c>
      <c r="V71" s="223">
        <f>ROUND(E71*U71,2)</f>
        <v>0</v>
      </c>
      <c r="W71" s="223"/>
      <c r="X71" s="223" t="s">
        <v>211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365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42">
        <v>58</v>
      </c>
      <c r="B72" s="243" t="s">
        <v>483</v>
      </c>
      <c r="C72" s="256" t="s">
        <v>484</v>
      </c>
      <c r="D72" s="244" t="s">
        <v>362</v>
      </c>
      <c r="E72" s="245">
        <v>1</v>
      </c>
      <c r="F72" s="246"/>
      <c r="G72" s="247">
        <f>ROUND(E72*F72,2)</f>
        <v>0</v>
      </c>
      <c r="H72" s="246"/>
      <c r="I72" s="247">
        <f>ROUND(E72*H72,2)</f>
        <v>0</v>
      </c>
      <c r="J72" s="246"/>
      <c r="K72" s="247">
        <f>ROUND(E72*J72,2)</f>
        <v>0</v>
      </c>
      <c r="L72" s="247">
        <v>21</v>
      </c>
      <c r="M72" s="247">
        <f>G72*(1+L72/100)</f>
        <v>0</v>
      </c>
      <c r="N72" s="247">
        <v>0</v>
      </c>
      <c r="O72" s="247">
        <f>ROUND(E72*N72,2)</f>
        <v>0</v>
      </c>
      <c r="P72" s="247">
        <v>0</v>
      </c>
      <c r="Q72" s="247">
        <f>ROUND(E72*P72,2)</f>
        <v>0</v>
      </c>
      <c r="R72" s="247"/>
      <c r="S72" s="247" t="s">
        <v>240</v>
      </c>
      <c r="T72" s="248" t="s">
        <v>191</v>
      </c>
      <c r="U72" s="223">
        <v>0</v>
      </c>
      <c r="V72" s="223">
        <f>ROUND(E72*U72,2)</f>
        <v>0</v>
      </c>
      <c r="W72" s="223"/>
      <c r="X72" s="223" t="s">
        <v>211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365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42">
        <v>59</v>
      </c>
      <c r="B73" s="243" t="s">
        <v>485</v>
      </c>
      <c r="C73" s="256" t="s">
        <v>486</v>
      </c>
      <c r="D73" s="244" t="s">
        <v>149</v>
      </c>
      <c r="E73" s="245">
        <v>1</v>
      </c>
      <c r="F73" s="246"/>
      <c r="G73" s="247">
        <f>ROUND(E73*F73,2)</f>
        <v>0</v>
      </c>
      <c r="H73" s="246"/>
      <c r="I73" s="247">
        <f>ROUND(E73*H73,2)</f>
        <v>0</v>
      </c>
      <c r="J73" s="246"/>
      <c r="K73" s="247">
        <f>ROUND(E73*J73,2)</f>
        <v>0</v>
      </c>
      <c r="L73" s="247">
        <v>21</v>
      </c>
      <c r="M73" s="247">
        <f>G73*(1+L73/100)</f>
        <v>0</v>
      </c>
      <c r="N73" s="247">
        <v>0</v>
      </c>
      <c r="O73" s="247">
        <f>ROUND(E73*N73,2)</f>
        <v>0</v>
      </c>
      <c r="P73" s="247">
        <v>0</v>
      </c>
      <c r="Q73" s="247">
        <f>ROUND(E73*P73,2)</f>
        <v>0</v>
      </c>
      <c r="R73" s="247"/>
      <c r="S73" s="247" t="s">
        <v>240</v>
      </c>
      <c r="T73" s="248" t="s">
        <v>191</v>
      </c>
      <c r="U73" s="223">
        <v>0</v>
      </c>
      <c r="V73" s="223">
        <f>ROUND(E73*U73,2)</f>
        <v>0</v>
      </c>
      <c r="W73" s="223"/>
      <c r="X73" s="223" t="s">
        <v>141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343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2">
        <v>60</v>
      </c>
      <c r="B74" s="243" t="s">
        <v>487</v>
      </c>
      <c r="C74" s="256" t="s">
        <v>488</v>
      </c>
      <c r="D74" s="244" t="s">
        <v>362</v>
      </c>
      <c r="E74" s="245">
        <v>8</v>
      </c>
      <c r="F74" s="246"/>
      <c r="G74" s="247">
        <f>ROUND(E74*F74,2)</f>
        <v>0</v>
      </c>
      <c r="H74" s="246"/>
      <c r="I74" s="247">
        <f>ROUND(E74*H74,2)</f>
        <v>0</v>
      </c>
      <c r="J74" s="246"/>
      <c r="K74" s="247">
        <f>ROUND(E74*J74,2)</f>
        <v>0</v>
      </c>
      <c r="L74" s="247">
        <v>21</v>
      </c>
      <c r="M74" s="247">
        <f>G74*(1+L74/100)</f>
        <v>0</v>
      </c>
      <c r="N74" s="247">
        <v>0</v>
      </c>
      <c r="O74" s="247">
        <f>ROUND(E74*N74,2)</f>
        <v>0</v>
      </c>
      <c r="P74" s="247">
        <v>0</v>
      </c>
      <c r="Q74" s="247">
        <f>ROUND(E74*P74,2)</f>
        <v>0</v>
      </c>
      <c r="R74" s="247"/>
      <c r="S74" s="247" t="s">
        <v>240</v>
      </c>
      <c r="T74" s="248" t="s">
        <v>191</v>
      </c>
      <c r="U74" s="223">
        <v>0</v>
      </c>
      <c r="V74" s="223">
        <f>ROUND(E74*U74,2)</f>
        <v>0</v>
      </c>
      <c r="W74" s="223"/>
      <c r="X74" s="223" t="s">
        <v>141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343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42">
        <v>61</v>
      </c>
      <c r="B75" s="243" t="s">
        <v>489</v>
      </c>
      <c r="C75" s="256" t="s">
        <v>400</v>
      </c>
      <c r="D75" s="244" t="s">
        <v>362</v>
      </c>
      <c r="E75" s="245">
        <v>3</v>
      </c>
      <c r="F75" s="246"/>
      <c r="G75" s="247">
        <f>ROUND(E75*F75,2)</f>
        <v>0</v>
      </c>
      <c r="H75" s="246"/>
      <c r="I75" s="247">
        <f>ROUND(E75*H75,2)</f>
        <v>0</v>
      </c>
      <c r="J75" s="246"/>
      <c r="K75" s="247">
        <f>ROUND(E75*J75,2)</f>
        <v>0</v>
      </c>
      <c r="L75" s="247">
        <v>21</v>
      </c>
      <c r="M75" s="247">
        <f>G75*(1+L75/100)</f>
        <v>0</v>
      </c>
      <c r="N75" s="247">
        <v>0</v>
      </c>
      <c r="O75" s="247">
        <f>ROUND(E75*N75,2)</f>
        <v>0</v>
      </c>
      <c r="P75" s="247">
        <v>0</v>
      </c>
      <c r="Q75" s="247">
        <f>ROUND(E75*P75,2)</f>
        <v>0</v>
      </c>
      <c r="R75" s="247"/>
      <c r="S75" s="247" t="s">
        <v>240</v>
      </c>
      <c r="T75" s="248" t="s">
        <v>191</v>
      </c>
      <c r="U75" s="223">
        <v>0</v>
      </c>
      <c r="V75" s="223">
        <f>ROUND(E75*U75,2)</f>
        <v>0</v>
      </c>
      <c r="W75" s="223"/>
      <c r="X75" s="223" t="s">
        <v>141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343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42">
        <v>62</v>
      </c>
      <c r="B76" s="243" t="s">
        <v>490</v>
      </c>
      <c r="C76" s="256" t="s">
        <v>491</v>
      </c>
      <c r="D76" s="244" t="s">
        <v>168</v>
      </c>
      <c r="E76" s="245">
        <v>3</v>
      </c>
      <c r="F76" s="246"/>
      <c r="G76" s="247">
        <f>ROUND(E76*F76,2)</f>
        <v>0</v>
      </c>
      <c r="H76" s="246"/>
      <c r="I76" s="247">
        <f>ROUND(E76*H76,2)</f>
        <v>0</v>
      </c>
      <c r="J76" s="246"/>
      <c r="K76" s="247">
        <f>ROUND(E76*J76,2)</f>
        <v>0</v>
      </c>
      <c r="L76" s="247">
        <v>21</v>
      </c>
      <c r="M76" s="247">
        <f>G76*(1+L76/100)</f>
        <v>0</v>
      </c>
      <c r="N76" s="247">
        <v>0</v>
      </c>
      <c r="O76" s="247">
        <f>ROUND(E76*N76,2)</f>
        <v>0</v>
      </c>
      <c r="P76" s="247">
        <v>0</v>
      </c>
      <c r="Q76" s="247">
        <f>ROUND(E76*P76,2)</f>
        <v>0</v>
      </c>
      <c r="R76" s="247"/>
      <c r="S76" s="247" t="s">
        <v>240</v>
      </c>
      <c r="T76" s="248" t="s">
        <v>191</v>
      </c>
      <c r="U76" s="223">
        <v>0</v>
      </c>
      <c r="V76" s="223">
        <f>ROUND(E76*U76,2)</f>
        <v>0</v>
      </c>
      <c r="W76" s="223"/>
      <c r="X76" s="223" t="s">
        <v>141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343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42">
        <v>63</v>
      </c>
      <c r="B77" s="243" t="s">
        <v>492</v>
      </c>
      <c r="C77" s="256" t="s">
        <v>493</v>
      </c>
      <c r="D77" s="244" t="s">
        <v>168</v>
      </c>
      <c r="E77" s="245">
        <v>2</v>
      </c>
      <c r="F77" s="246"/>
      <c r="G77" s="247">
        <f>ROUND(E77*F77,2)</f>
        <v>0</v>
      </c>
      <c r="H77" s="246"/>
      <c r="I77" s="247">
        <f>ROUND(E77*H77,2)</f>
        <v>0</v>
      </c>
      <c r="J77" s="246"/>
      <c r="K77" s="247">
        <f>ROUND(E77*J77,2)</f>
        <v>0</v>
      </c>
      <c r="L77" s="247">
        <v>21</v>
      </c>
      <c r="M77" s="247">
        <f>G77*(1+L77/100)</f>
        <v>0</v>
      </c>
      <c r="N77" s="247">
        <v>0</v>
      </c>
      <c r="O77" s="247">
        <f>ROUND(E77*N77,2)</f>
        <v>0</v>
      </c>
      <c r="P77" s="247">
        <v>0</v>
      </c>
      <c r="Q77" s="247">
        <f>ROUND(E77*P77,2)</f>
        <v>0</v>
      </c>
      <c r="R77" s="247"/>
      <c r="S77" s="247" t="s">
        <v>240</v>
      </c>
      <c r="T77" s="248" t="s">
        <v>191</v>
      </c>
      <c r="U77" s="223">
        <v>0</v>
      </c>
      <c r="V77" s="223">
        <f>ROUND(E77*U77,2)</f>
        <v>0</v>
      </c>
      <c r="W77" s="223"/>
      <c r="X77" s="223" t="s">
        <v>141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343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42">
        <v>64</v>
      </c>
      <c r="B78" s="243" t="s">
        <v>494</v>
      </c>
      <c r="C78" s="256" t="s">
        <v>495</v>
      </c>
      <c r="D78" s="244" t="s">
        <v>362</v>
      </c>
      <c r="E78" s="245">
        <v>1</v>
      </c>
      <c r="F78" s="246"/>
      <c r="G78" s="247">
        <f>ROUND(E78*F78,2)</f>
        <v>0</v>
      </c>
      <c r="H78" s="246"/>
      <c r="I78" s="247">
        <f>ROUND(E78*H78,2)</f>
        <v>0</v>
      </c>
      <c r="J78" s="246"/>
      <c r="K78" s="247">
        <f>ROUND(E78*J78,2)</f>
        <v>0</v>
      </c>
      <c r="L78" s="247">
        <v>21</v>
      </c>
      <c r="M78" s="247">
        <f>G78*(1+L78/100)</f>
        <v>0</v>
      </c>
      <c r="N78" s="247">
        <v>0</v>
      </c>
      <c r="O78" s="247">
        <f>ROUND(E78*N78,2)</f>
        <v>0</v>
      </c>
      <c r="P78" s="247">
        <v>0</v>
      </c>
      <c r="Q78" s="247">
        <f>ROUND(E78*P78,2)</f>
        <v>0</v>
      </c>
      <c r="R78" s="247"/>
      <c r="S78" s="247" t="s">
        <v>240</v>
      </c>
      <c r="T78" s="248" t="s">
        <v>191</v>
      </c>
      <c r="U78" s="223">
        <v>0</v>
      </c>
      <c r="V78" s="223">
        <f>ROUND(E78*U78,2)</f>
        <v>0</v>
      </c>
      <c r="W78" s="223"/>
      <c r="X78" s="223" t="s">
        <v>141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343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42">
        <v>65</v>
      </c>
      <c r="B79" s="243" t="s">
        <v>496</v>
      </c>
      <c r="C79" s="256" t="s">
        <v>497</v>
      </c>
      <c r="D79" s="244" t="s">
        <v>362</v>
      </c>
      <c r="E79" s="245">
        <v>1</v>
      </c>
      <c r="F79" s="246"/>
      <c r="G79" s="247">
        <f>ROUND(E79*F79,2)</f>
        <v>0</v>
      </c>
      <c r="H79" s="246"/>
      <c r="I79" s="247">
        <f>ROUND(E79*H79,2)</f>
        <v>0</v>
      </c>
      <c r="J79" s="246"/>
      <c r="K79" s="247">
        <f>ROUND(E79*J79,2)</f>
        <v>0</v>
      </c>
      <c r="L79" s="247">
        <v>21</v>
      </c>
      <c r="M79" s="247">
        <f>G79*(1+L79/100)</f>
        <v>0</v>
      </c>
      <c r="N79" s="247">
        <v>0</v>
      </c>
      <c r="O79" s="247">
        <f>ROUND(E79*N79,2)</f>
        <v>0</v>
      </c>
      <c r="P79" s="247">
        <v>0</v>
      </c>
      <c r="Q79" s="247">
        <f>ROUND(E79*P79,2)</f>
        <v>0</v>
      </c>
      <c r="R79" s="247"/>
      <c r="S79" s="247" t="s">
        <v>240</v>
      </c>
      <c r="T79" s="248" t="s">
        <v>191</v>
      </c>
      <c r="U79" s="223">
        <v>0</v>
      </c>
      <c r="V79" s="223">
        <f>ROUND(E79*U79,2)</f>
        <v>0</v>
      </c>
      <c r="W79" s="223"/>
      <c r="X79" s="223" t="s">
        <v>141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343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42">
        <v>66</v>
      </c>
      <c r="B80" s="243" t="s">
        <v>498</v>
      </c>
      <c r="C80" s="256" t="s">
        <v>499</v>
      </c>
      <c r="D80" s="244" t="s">
        <v>362</v>
      </c>
      <c r="E80" s="245">
        <v>2</v>
      </c>
      <c r="F80" s="246"/>
      <c r="G80" s="247">
        <f>ROUND(E80*F80,2)</f>
        <v>0</v>
      </c>
      <c r="H80" s="246"/>
      <c r="I80" s="247">
        <f>ROUND(E80*H80,2)</f>
        <v>0</v>
      </c>
      <c r="J80" s="246"/>
      <c r="K80" s="247">
        <f>ROUND(E80*J80,2)</f>
        <v>0</v>
      </c>
      <c r="L80" s="247">
        <v>21</v>
      </c>
      <c r="M80" s="247">
        <f>G80*(1+L80/100)</f>
        <v>0</v>
      </c>
      <c r="N80" s="247">
        <v>0</v>
      </c>
      <c r="O80" s="247">
        <f>ROUND(E80*N80,2)</f>
        <v>0</v>
      </c>
      <c r="P80" s="247">
        <v>0</v>
      </c>
      <c r="Q80" s="247">
        <f>ROUND(E80*P80,2)</f>
        <v>0</v>
      </c>
      <c r="R80" s="247"/>
      <c r="S80" s="247" t="s">
        <v>240</v>
      </c>
      <c r="T80" s="248" t="s">
        <v>191</v>
      </c>
      <c r="U80" s="223">
        <v>0</v>
      </c>
      <c r="V80" s="223">
        <f>ROUND(E80*U80,2)</f>
        <v>0</v>
      </c>
      <c r="W80" s="223"/>
      <c r="X80" s="223" t="s">
        <v>141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343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42">
        <v>67</v>
      </c>
      <c r="B81" s="243" t="s">
        <v>500</v>
      </c>
      <c r="C81" s="256" t="s">
        <v>501</v>
      </c>
      <c r="D81" s="244" t="s">
        <v>362</v>
      </c>
      <c r="E81" s="245">
        <v>1</v>
      </c>
      <c r="F81" s="246"/>
      <c r="G81" s="247">
        <f>ROUND(E81*F81,2)</f>
        <v>0</v>
      </c>
      <c r="H81" s="246"/>
      <c r="I81" s="247">
        <f>ROUND(E81*H81,2)</f>
        <v>0</v>
      </c>
      <c r="J81" s="246"/>
      <c r="K81" s="247">
        <f>ROUND(E81*J81,2)</f>
        <v>0</v>
      </c>
      <c r="L81" s="247">
        <v>21</v>
      </c>
      <c r="M81" s="247">
        <f>G81*(1+L81/100)</f>
        <v>0</v>
      </c>
      <c r="N81" s="247">
        <v>0</v>
      </c>
      <c r="O81" s="247">
        <f>ROUND(E81*N81,2)</f>
        <v>0</v>
      </c>
      <c r="P81" s="247">
        <v>0</v>
      </c>
      <c r="Q81" s="247">
        <f>ROUND(E81*P81,2)</f>
        <v>0</v>
      </c>
      <c r="R81" s="247"/>
      <c r="S81" s="247" t="s">
        <v>240</v>
      </c>
      <c r="T81" s="248" t="s">
        <v>191</v>
      </c>
      <c r="U81" s="223">
        <v>0</v>
      </c>
      <c r="V81" s="223">
        <f>ROUND(E81*U81,2)</f>
        <v>0</v>
      </c>
      <c r="W81" s="223"/>
      <c r="X81" s="223" t="s">
        <v>141</v>
      </c>
      <c r="Y81" s="213"/>
      <c r="Z81" s="213"/>
      <c r="AA81" s="213"/>
      <c r="AB81" s="213"/>
      <c r="AC81" s="213"/>
      <c r="AD81" s="213"/>
      <c r="AE81" s="213"/>
      <c r="AF81" s="213"/>
      <c r="AG81" s="213" t="s">
        <v>343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x14ac:dyDescent="0.2">
      <c r="A82" s="228" t="s">
        <v>134</v>
      </c>
      <c r="B82" s="229" t="s">
        <v>76</v>
      </c>
      <c r="C82" s="253" t="s">
        <v>77</v>
      </c>
      <c r="D82" s="230"/>
      <c r="E82" s="231"/>
      <c r="F82" s="232"/>
      <c r="G82" s="232">
        <f>SUMIF(AG83:AG85,"&lt;&gt;NOR",G83:G85)</f>
        <v>0</v>
      </c>
      <c r="H82" s="232"/>
      <c r="I82" s="232">
        <f>SUM(I83:I85)</f>
        <v>0</v>
      </c>
      <c r="J82" s="232"/>
      <c r="K82" s="232">
        <f>SUM(K83:K85)</f>
        <v>0</v>
      </c>
      <c r="L82" s="232"/>
      <c r="M82" s="232">
        <f>SUM(M83:M85)</f>
        <v>0</v>
      </c>
      <c r="N82" s="232"/>
      <c r="O82" s="232">
        <f>SUM(O83:O85)</f>
        <v>0</v>
      </c>
      <c r="P82" s="232"/>
      <c r="Q82" s="232">
        <f>SUM(Q83:Q85)</f>
        <v>0</v>
      </c>
      <c r="R82" s="232"/>
      <c r="S82" s="232"/>
      <c r="T82" s="233"/>
      <c r="U82" s="227"/>
      <c r="V82" s="227">
        <f>SUM(V83:V85)</f>
        <v>0</v>
      </c>
      <c r="W82" s="227"/>
      <c r="X82" s="227"/>
      <c r="AG82" t="s">
        <v>135</v>
      </c>
    </row>
    <row r="83" spans="1:60" outlineLevel="1" x14ac:dyDescent="0.2">
      <c r="A83" s="242">
        <v>68</v>
      </c>
      <c r="B83" s="243" t="s">
        <v>502</v>
      </c>
      <c r="C83" s="256" t="s">
        <v>503</v>
      </c>
      <c r="D83" s="244" t="s">
        <v>437</v>
      </c>
      <c r="E83" s="245">
        <v>1</v>
      </c>
      <c r="F83" s="246"/>
      <c r="G83" s="247">
        <f>ROUND(E83*F83,2)</f>
        <v>0</v>
      </c>
      <c r="H83" s="246"/>
      <c r="I83" s="247">
        <f>ROUND(E83*H83,2)</f>
        <v>0</v>
      </c>
      <c r="J83" s="246"/>
      <c r="K83" s="247">
        <f>ROUND(E83*J83,2)</f>
        <v>0</v>
      </c>
      <c r="L83" s="247">
        <v>21</v>
      </c>
      <c r="M83" s="247">
        <f>G83*(1+L83/100)</f>
        <v>0</v>
      </c>
      <c r="N83" s="247">
        <v>0</v>
      </c>
      <c r="O83" s="247">
        <f>ROUND(E83*N83,2)</f>
        <v>0</v>
      </c>
      <c r="P83" s="247">
        <v>0</v>
      </c>
      <c r="Q83" s="247">
        <f>ROUND(E83*P83,2)</f>
        <v>0</v>
      </c>
      <c r="R83" s="247"/>
      <c r="S83" s="247" t="s">
        <v>140</v>
      </c>
      <c r="T83" s="248" t="s">
        <v>191</v>
      </c>
      <c r="U83" s="223">
        <v>0</v>
      </c>
      <c r="V83" s="223">
        <f>ROUND(E83*U83,2)</f>
        <v>0</v>
      </c>
      <c r="W83" s="223"/>
      <c r="X83" s="223" t="s">
        <v>141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343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42">
        <v>69</v>
      </c>
      <c r="B84" s="243" t="s">
        <v>504</v>
      </c>
      <c r="C84" s="256" t="s">
        <v>505</v>
      </c>
      <c r="D84" s="244" t="s">
        <v>506</v>
      </c>
      <c r="E84" s="245">
        <v>1</v>
      </c>
      <c r="F84" s="246"/>
      <c r="G84" s="247">
        <f>ROUND(E84*F84,2)</f>
        <v>0</v>
      </c>
      <c r="H84" s="246"/>
      <c r="I84" s="247">
        <f>ROUND(E84*H84,2)</f>
        <v>0</v>
      </c>
      <c r="J84" s="246"/>
      <c r="K84" s="247">
        <f>ROUND(E84*J84,2)</f>
        <v>0</v>
      </c>
      <c r="L84" s="247">
        <v>21</v>
      </c>
      <c r="M84" s="247">
        <f>G84*(1+L84/100)</f>
        <v>0</v>
      </c>
      <c r="N84" s="247">
        <v>0</v>
      </c>
      <c r="O84" s="247">
        <f>ROUND(E84*N84,2)</f>
        <v>0</v>
      </c>
      <c r="P84" s="247">
        <v>0</v>
      </c>
      <c r="Q84" s="247">
        <f>ROUND(E84*P84,2)</f>
        <v>0</v>
      </c>
      <c r="R84" s="247"/>
      <c r="S84" s="247" t="s">
        <v>240</v>
      </c>
      <c r="T84" s="248" t="s">
        <v>191</v>
      </c>
      <c r="U84" s="223">
        <v>0</v>
      </c>
      <c r="V84" s="223">
        <f>ROUND(E84*U84,2)</f>
        <v>0</v>
      </c>
      <c r="W84" s="223"/>
      <c r="X84" s="223" t="s">
        <v>211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365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42">
        <v>70</v>
      </c>
      <c r="B85" s="243" t="s">
        <v>507</v>
      </c>
      <c r="C85" s="256" t="s">
        <v>508</v>
      </c>
      <c r="D85" s="244" t="s">
        <v>509</v>
      </c>
      <c r="E85" s="245">
        <v>4</v>
      </c>
      <c r="F85" s="246"/>
      <c r="G85" s="247">
        <f>ROUND(E85*F85,2)</f>
        <v>0</v>
      </c>
      <c r="H85" s="246"/>
      <c r="I85" s="247">
        <f>ROUND(E85*H85,2)</f>
        <v>0</v>
      </c>
      <c r="J85" s="246"/>
      <c r="K85" s="247">
        <f>ROUND(E85*J85,2)</f>
        <v>0</v>
      </c>
      <c r="L85" s="247">
        <v>21</v>
      </c>
      <c r="M85" s="247">
        <f>G85*(1+L85/100)</f>
        <v>0</v>
      </c>
      <c r="N85" s="247">
        <v>0</v>
      </c>
      <c r="O85" s="247">
        <f>ROUND(E85*N85,2)</f>
        <v>0</v>
      </c>
      <c r="P85" s="247">
        <v>0</v>
      </c>
      <c r="Q85" s="247">
        <f>ROUND(E85*P85,2)</f>
        <v>0</v>
      </c>
      <c r="R85" s="247"/>
      <c r="S85" s="247" t="s">
        <v>240</v>
      </c>
      <c r="T85" s="248" t="s">
        <v>191</v>
      </c>
      <c r="U85" s="223">
        <v>0</v>
      </c>
      <c r="V85" s="223">
        <f>ROUND(E85*U85,2)</f>
        <v>0</v>
      </c>
      <c r="W85" s="223"/>
      <c r="X85" s="223" t="s">
        <v>211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365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x14ac:dyDescent="0.2">
      <c r="A86" s="228" t="s">
        <v>134</v>
      </c>
      <c r="B86" s="229" t="s">
        <v>78</v>
      </c>
      <c r="C86" s="253" t="s">
        <v>79</v>
      </c>
      <c r="D86" s="230"/>
      <c r="E86" s="231"/>
      <c r="F86" s="232"/>
      <c r="G86" s="232">
        <f>SUMIF(AG87:AG87,"&lt;&gt;NOR",G87:G87)</f>
        <v>0</v>
      </c>
      <c r="H86" s="232"/>
      <c r="I86" s="232">
        <f>SUM(I87:I87)</f>
        <v>0</v>
      </c>
      <c r="J86" s="232"/>
      <c r="K86" s="232">
        <f>SUM(K87:K87)</f>
        <v>0</v>
      </c>
      <c r="L86" s="232"/>
      <c r="M86" s="232">
        <f>SUM(M87:M87)</f>
        <v>0</v>
      </c>
      <c r="N86" s="232"/>
      <c r="O86" s="232">
        <f>SUM(O87:O87)</f>
        <v>0</v>
      </c>
      <c r="P86" s="232"/>
      <c r="Q86" s="232">
        <f>SUM(Q87:Q87)</f>
        <v>0</v>
      </c>
      <c r="R86" s="232"/>
      <c r="S86" s="232"/>
      <c r="T86" s="233"/>
      <c r="U86" s="227"/>
      <c r="V86" s="227">
        <f>SUM(V87:V87)</f>
        <v>0</v>
      </c>
      <c r="W86" s="227"/>
      <c r="X86" s="227"/>
      <c r="AG86" t="s">
        <v>135</v>
      </c>
    </row>
    <row r="87" spans="1:60" outlineLevel="1" x14ac:dyDescent="0.2">
      <c r="A87" s="242">
        <v>71</v>
      </c>
      <c r="B87" s="243" t="s">
        <v>510</v>
      </c>
      <c r="C87" s="256" t="s">
        <v>511</v>
      </c>
      <c r="D87" s="244" t="s">
        <v>509</v>
      </c>
      <c r="E87" s="245">
        <v>15</v>
      </c>
      <c r="F87" s="246"/>
      <c r="G87" s="247">
        <f>ROUND(E87*F87,2)</f>
        <v>0</v>
      </c>
      <c r="H87" s="246"/>
      <c r="I87" s="247">
        <f>ROUND(E87*H87,2)</f>
        <v>0</v>
      </c>
      <c r="J87" s="246"/>
      <c r="K87" s="247">
        <f>ROUND(E87*J87,2)</f>
        <v>0</v>
      </c>
      <c r="L87" s="247">
        <v>21</v>
      </c>
      <c r="M87" s="247">
        <f>G87*(1+L87/100)</f>
        <v>0</v>
      </c>
      <c r="N87" s="247">
        <v>0</v>
      </c>
      <c r="O87" s="247">
        <f>ROUND(E87*N87,2)</f>
        <v>0</v>
      </c>
      <c r="P87" s="247">
        <v>0</v>
      </c>
      <c r="Q87" s="247">
        <f>ROUND(E87*P87,2)</f>
        <v>0</v>
      </c>
      <c r="R87" s="247"/>
      <c r="S87" s="247" t="s">
        <v>240</v>
      </c>
      <c r="T87" s="248" t="s">
        <v>191</v>
      </c>
      <c r="U87" s="223">
        <v>0</v>
      </c>
      <c r="V87" s="223">
        <f>ROUND(E87*U87,2)</f>
        <v>0</v>
      </c>
      <c r="W87" s="223"/>
      <c r="X87" s="223" t="s">
        <v>141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343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x14ac:dyDescent="0.2">
      <c r="A88" s="228" t="s">
        <v>134</v>
      </c>
      <c r="B88" s="229" t="s">
        <v>80</v>
      </c>
      <c r="C88" s="253" t="s">
        <v>81</v>
      </c>
      <c r="D88" s="230"/>
      <c r="E88" s="231"/>
      <c r="F88" s="232"/>
      <c r="G88" s="232">
        <f>SUMIF(AG89:AG94,"&lt;&gt;NOR",G89:G94)</f>
        <v>0</v>
      </c>
      <c r="H88" s="232"/>
      <c r="I88" s="232">
        <f>SUM(I89:I94)</f>
        <v>0</v>
      </c>
      <c r="J88" s="232"/>
      <c r="K88" s="232">
        <f>SUM(K89:K94)</f>
        <v>0</v>
      </c>
      <c r="L88" s="232"/>
      <c r="M88" s="232">
        <f>SUM(M89:M94)</f>
        <v>0</v>
      </c>
      <c r="N88" s="232"/>
      <c r="O88" s="232">
        <f>SUM(O89:O94)</f>
        <v>0</v>
      </c>
      <c r="P88" s="232"/>
      <c r="Q88" s="232">
        <f>SUM(Q89:Q94)</f>
        <v>0</v>
      </c>
      <c r="R88" s="232"/>
      <c r="S88" s="232"/>
      <c r="T88" s="233"/>
      <c r="U88" s="227"/>
      <c r="V88" s="227">
        <f>SUM(V89:V94)</f>
        <v>0</v>
      </c>
      <c r="W88" s="227"/>
      <c r="X88" s="227"/>
      <c r="AG88" t="s">
        <v>135</v>
      </c>
    </row>
    <row r="89" spans="1:60" outlineLevel="1" x14ac:dyDescent="0.2">
      <c r="A89" s="242">
        <v>72</v>
      </c>
      <c r="B89" s="243" t="s">
        <v>512</v>
      </c>
      <c r="C89" s="256" t="s">
        <v>513</v>
      </c>
      <c r="D89" s="244" t="s">
        <v>437</v>
      </c>
      <c r="E89" s="245">
        <v>4</v>
      </c>
      <c r="F89" s="246"/>
      <c r="G89" s="247">
        <f>ROUND(E89*F89,2)</f>
        <v>0</v>
      </c>
      <c r="H89" s="246"/>
      <c r="I89" s="247">
        <f>ROUND(E89*H89,2)</f>
        <v>0</v>
      </c>
      <c r="J89" s="246"/>
      <c r="K89" s="247">
        <f>ROUND(E89*J89,2)</f>
        <v>0</v>
      </c>
      <c r="L89" s="247">
        <v>21</v>
      </c>
      <c r="M89" s="247">
        <f>G89*(1+L89/100)</f>
        <v>0</v>
      </c>
      <c r="N89" s="247">
        <v>0</v>
      </c>
      <c r="O89" s="247">
        <f>ROUND(E89*N89,2)</f>
        <v>0</v>
      </c>
      <c r="P89" s="247">
        <v>0</v>
      </c>
      <c r="Q89" s="247">
        <f>ROUND(E89*P89,2)</f>
        <v>0</v>
      </c>
      <c r="R89" s="247"/>
      <c r="S89" s="247" t="s">
        <v>240</v>
      </c>
      <c r="T89" s="248" t="s">
        <v>191</v>
      </c>
      <c r="U89" s="223">
        <v>0</v>
      </c>
      <c r="V89" s="223">
        <f>ROUND(E89*U89,2)</f>
        <v>0</v>
      </c>
      <c r="W89" s="223"/>
      <c r="X89" s="223" t="s">
        <v>141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343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42">
        <v>73</v>
      </c>
      <c r="B90" s="243" t="s">
        <v>514</v>
      </c>
      <c r="C90" s="256" t="s">
        <v>515</v>
      </c>
      <c r="D90" s="244" t="s">
        <v>437</v>
      </c>
      <c r="E90" s="245">
        <v>3</v>
      </c>
      <c r="F90" s="246"/>
      <c r="G90" s="247">
        <f>ROUND(E90*F90,2)</f>
        <v>0</v>
      </c>
      <c r="H90" s="246"/>
      <c r="I90" s="247">
        <f>ROUND(E90*H90,2)</f>
        <v>0</v>
      </c>
      <c r="J90" s="246"/>
      <c r="K90" s="247">
        <f>ROUND(E90*J90,2)</f>
        <v>0</v>
      </c>
      <c r="L90" s="247">
        <v>21</v>
      </c>
      <c r="M90" s="247">
        <f>G90*(1+L90/100)</f>
        <v>0</v>
      </c>
      <c r="N90" s="247">
        <v>0</v>
      </c>
      <c r="O90" s="247">
        <f>ROUND(E90*N90,2)</f>
        <v>0</v>
      </c>
      <c r="P90" s="247">
        <v>0</v>
      </c>
      <c r="Q90" s="247">
        <f>ROUND(E90*P90,2)</f>
        <v>0</v>
      </c>
      <c r="R90" s="247"/>
      <c r="S90" s="247" t="s">
        <v>240</v>
      </c>
      <c r="T90" s="248" t="s">
        <v>191</v>
      </c>
      <c r="U90" s="223">
        <v>0</v>
      </c>
      <c r="V90" s="223">
        <f>ROUND(E90*U90,2)</f>
        <v>0</v>
      </c>
      <c r="W90" s="223"/>
      <c r="X90" s="223" t="s">
        <v>141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343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42">
        <v>74</v>
      </c>
      <c r="B91" s="243" t="s">
        <v>516</v>
      </c>
      <c r="C91" s="256" t="s">
        <v>517</v>
      </c>
      <c r="D91" s="244" t="s">
        <v>149</v>
      </c>
      <c r="E91" s="245">
        <v>1</v>
      </c>
      <c r="F91" s="246"/>
      <c r="G91" s="247">
        <f>ROUND(E91*F91,2)</f>
        <v>0</v>
      </c>
      <c r="H91" s="246"/>
      <c r="I91" s="247">
        <f>ROUND(E91*H91,2)</f>
        <v>0</v>
      </c>
      <c r="J91" s="246"/>
      <c r="K91" s="247">
        <f>ROUND(E91*J91,2)</f>
        <v>0</v>
      </c>
      <c r="L91" s="247">
        <v>21</v>
      </c>
      <c r="M91" s="247">
        <f>G91*(1+L91/100)</f>
        <v>0</v>
      </c>
      <c r="N91" s="247">
        <v>0</v>
      </c>
      <c r="O91" s="247">
        <f>ROUND(E91*N91,2)</f>
        <v>0</v>
      </c>
      <c r="P91" s="247">
        <v>0</v>
      </c>
      <c r="Q91" s="247">
        <f>ROUND(E91*P91,2)</f>
        <v>0</v>
      </c>
      <c r="R91" s="247"/>
      <c r="S91" s="247" t="s">
        <v>240</v>
      </c>
      <c r="T91" s="248" t="s">
        <v>191</v>
      </c>
      <c r="U91" s="223">
        <v>0</v>
      </c>
      <c r="V91" s="223">
        <f>ROUND(E91*U91,2)</f>
        <v>0</v>
      </c>
      <c r="W91" s="223"/>
      <c r="X91" s="223" t="s">
        <v>141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343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42">
        <v>75</v>
      </c>
      <c r="B92" s="243" t="s">
        <v>518</v>
      </c>
      <c r="C92" s="256" t="s">
        <v>519</v>
      </c>
      <c r="D92" s="244" t="s">
        <v>437</v>
      </c>
      <c r="E92" s="245">
        <v>2</v>
      </c>
      <c r="F92" s="246"/>
      <c r="G92" s="247">
        <f>ROUND(E92*F92,2)</f>
        <v>0</v>
      </c>
      <c r="H92" s="246"/>
      <c r="I92" s="247">
        <f>ROUND(E92*H92,2)</f>
        <v>0</v>
      </c>
      <c r="J92" s="246"/>
      <c r="K92" s="247">
        <f>ROUND(E92*J92,2)</f>
        <v>0</v>
      </c>
      <c r="L92" s="247">
        <v>21</v>
      </c>
      <c r="M92" s="247">
        <f>G92*(1+L92/100)</f>
        <v>0</v>
      </c>
      <c r="N92" s="247">
        <v>0</v>
      </c>
      <c r="O92" s="247">
        <f>ROUND(E92*N92,2)</f>
        <v>0</v>
      </c>
      <c r="P92" s="247">
        <v>0</v>
      </c>
      <c r="Q92" s="247">
        <f>ROUND(E92*P92,2)</f>
        <v>0</v>
      </c>
      <c r="R92" s="247"/>
      <c r="S92" s="247" t="s">
        <v>240</v>
      </c>
      <c r="T92" s="248" t="s">
        <v>191</v>
      </c>
      <c r="U92" s="223">
        <v>0</v>
      </c>
      <c r="V92" s="223">
        <f>ROUND(E92*U92,2)</f>
        <v>0</v>
      </c>
      <c r="W92" s="223"/>
      <c r="X92" s="223" t="s">
        <v>141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343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42">
        <v>76</v>
      </c>
      <c r="B93" s="243" t="s">
        <v>520</v>
      </c>
      <c r="C93" s="256" t="s">
        <v>521</v>
      </c>
      <c r="D93" s="244" t="s">
        <v>509</v>
      </c>
      <c r="E93" s="245">
        <v>14</v>
      </c>
      <c r="F93" s="246"/>
      <c r="G93" s="247">
        <f>ROUND(E93*F93,2)</f>
        <v>0</v>
      </c>
      <c r="H93" s="246"/>
      <c r="I93" s="247">
        <f>ROUND(E93*H93,2)</f>
        <v>0</v>
      </c>
      <c r="J93" s="246"/>
      <c r="K93" s="247">
        <f>ROUND(E93*J93,2)</f>
        <v>0</v>
      </c>
      <c r="L93" s="247">
        <v>21</v>
      </c>
      <c r="M93" s="247">
        <f>G93*(1+L93/100)</f>
        <v>0</v>
      </c>
      <c r="N93" s="247">
        <v>0</v>
      </c>
      <c r="O93" s="247">
        <f>ROUND(E93*N93,2)</f>
        <v>0</v>
      </c>
      <c r="P93" s="247">
        <v>0</v>
      </c>
      <c r="Q93" s="247">
        <f>ROUND(E93*P93,2)</f>
        <v>0</v>
      </c>
      <c r="R93" s="247"/>
      <c r="S93" s="247" t="s">
        <v>240</v>
      </c>
      <c r="T93" s="248" t="s">
        <v>191</v>
      </c>
      <c r="U93" s="223">
        <v>0</v>
      </c>
      <c r="V93" s="223">
        <f>ROUND(E93*U93,2)</f>
        <v>0</v>
      </c>
      <c r="W93" s="223"/>
      <c r="X93" s="223" t="s">
        <v>141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343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42">
        <v>77</v>
      </c>
      <c r="B94" s="243" t="s">
        <v>522</v>
      </c>
      <c r="C94" s="256" t="s">
        <v>523</v>
      </c>
      <c r="D94" s="244" t="s">
        <v>437</v>
      </c>
      <c r="E94" s="245">
        <v>2</v>
      </c>
      <c r="F94" s="246"/>
      <c r="G94" s="247">
        <f>ROUND(E94*F94,2)</f>
        <v>0</v>
      </c>
      <c r="H94" s="246"/>
      <c r="I94" s="247">
        <f>ROUND(E94*H94,2)</f>
        <v>0</v>
      </c>
      <c r="J94" s="246"/>
      <c r="K94" s="247">
        <f>ROUND(E94*J94,2)</f>
        <v>0</v>
      </c>
      <c r="L94" s="247">
        <v>21</v>
      </c>
      <c r="M94" s="247">
        <f>G94*(1+L94/100)</f>
        <v>0</v>
      </c>
      <c r="N94" s="247">
        <v>0</v>
      </c>
      <c r="O94" s="247">
        <f>ROUND(E94*N94,2)</f>
        <v>0</v>
      </c>
      <c r="P94" s="247">
        <v>0</v>
      </c>
      <c r="Q94" s="247">
        <f>ROUND(E94*P94,2)</f>
        <v>0</v>
      </c>
      <c r="R94" s="247"/>
      <c r="S94" s="247" t="s">
        <v>240</v>
      </c>
      <c r="T94" s="248" t="s">
        <v>191</v>
      </c>
      <c r="U94" s="223">
        <v>0</v>
      </c>
      <c r="V94" s="223">
        <f>ROUND(E94*U94,2)</f>
        <v>0</v>
      </c>
      <c r="W94" s="223"/>
      <c r="X94" s="223" t="s">
        <v>356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438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x14ac:dyDescent="0.2">
      <c r="A95" s="228" t="s">
        <v>134</v>
      </c>
      <c r="B95" s="229" t="s">
        <v>82</v>
      </c>
      <c r="C95" s="253" t="s">
        <v>83</v>
      </c>
      <c r="D95" s="230"/>
      <c r="E95" s="231"/>
      <c r="F95" s="232"/>
      <c r="G95" s="232">
        <f>SUMIF(AG96:AG97,"&lt;&gt;NOR",G96:G97)</f>
        <v>0</v>
      </c>
      <c r="H95" s="232"/>
      <c r="I95" s="232">
        <f>SUM(I96:I97)</f>
        <v>0</v>
      </c>
      <c r="J95" s="232"/>
      <c r="K95" s="232">
        <f>SUM(K96:K97)</f>
        <v>0</v>
      </c>
      <c r="L95" s="232"/>
      <c r="M95" s="232">
        <f>SUM(M96:M97)</f>
        <v>0</v>
      </c>
      <c r="N95" s="232"/>
      <c r="O95" s="232">
        <f>SUM(O96:O97)</f>
        <v>0</v>
      </c>
      <c r="P95" s="232"/>
      <c r="Q95" s="232">
        <f>SUM(Q96:Q97)</f>
        <v>0</v>
      </c>
      <c r="R95" s="232"/>
      <c r="S95" s="232"/>
      <c r="T95" s="233"/>
      <c r="U95" s="227"/>
      <c r="V95" s="227">
        <f>SUM(V96:V97)</f>
        <v>0</v>
      </c>
      <c r="W95" s="227"/>
      <c r="X95" s="227"/>
      <c r="AG95" t="s">
        <v>135</v>
      </c>
    </row>
    <row r="96" spans="1:60" outlineLevel="1" x14ac:dyDescent="0.2">
      <c r="A96" s="242">
        <v>78</v>
      </c>
      <c r="B96" s="243" t="s">
        <v>524</v>
      </c>
      <c r="C96" s="256" t="s">
        <v>525</v>
      </c>
      <c r="D96" s="244" t="s">
        <v>437</v>
      </c>
      <c r="E96" s="245">
        <v>2</v>
      </c>
      <c r="F96" s="246"/>
      <c r="G96" s="247">
        <f>ROUND(E96*F96,2)</f>
        <v>0</v>
      </c>
      <c r="H96" s="246"/>
      <c r="I96" s="247">
        <f>ROUND(E96*H96,2)</f>
        <v>0</v>
      </c>
      <c r="J96" s="246"/>
      <c r="K96" s="247">
        <f>ROUND(E96*J96,2)</f>
        <v>0</v>
      </c>
      <c r="L96" s="247">
        <v>21</v>
      </c>
      <c r="M96" s="247">
        <f>G96*(1+L96/100)</f>
        <v>0</v>
      </c>
      <c r="N96" s="247">
        <v>0</v>
      </c>
      <c r="O96" s="247">
        <f>ROUND(E96*N96,2)</f>
        <v>0</v>
      </c>
      <c r="P96" s="247">
        <v>0</v>
      </c>
      <c r="Q96" s="247">
        <f>ROUND(E96*P96,2)</f>
        <v>0</v>
      </c>
      <c r="R96" s="247"/>
      <c r="S96" s="247" t="s">
        <v>240</v>
      </c>
      <c r="T96" s="248" t="s">
        <v>191</v>
      </c>
      <c r="U96" s="223">
        <v>0</v>
      </c>
      <c r="V96" s="223">
        <f>ROUND(E96*U96,2)</f>
        <v>0</v>
      </c>
      <c r="W96" s="223"/>
      <c r="X96" s="223" t="s">
        <v>141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343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42">
        <v>79</v>
      </c>
      <c r="B97" s="243" t="s">
        <v>526</v>
      </c>
      <c r="C97" s="256" t="s">
        <v>527</v>
      </c>
      <c r="D97" s="244" t="s">
        <v>437</v>
      </c>
      <c r="E97" s="245">
        <v>1</v>
      </c>
      <c r="F97" s="246"/>
      <c r="G97" s="247">
        <f>ROUND(E97*F97,2)</f>
        <v>0</v>
      </c>
      <c r="H97" s="246"/>
      <c r="I97" s="247">
        <f>ROUND(E97*H97,2)</f>
        <v>0</v>
      </c>
      <c r="J97" s="246"/>
      <c r="K97" s="247">
        <f>ROUND(E97*J97,2)</f>
        <v>0</v>
      </c>
      <c r="L97" s="247">
        <v>21</v>
      </c>
      <c r="M97" s="247">
        <f>G97*(1+L97/100)</f>
        <v>0</v>
      </c>
      <c r="N97" s="247">
        <v>0</v>
      </c>
      <c r="O97" s="247">
        <f>ROUND(E97*N97,2)</f>
        <v>0</v>
      </c>
      <c r="P97" s="247">
        <v>0</v>
      </c>
      <c r="Q97" s="247">
        <f>ROUND(E97*P97,2)</f>
        <v>0</v>
      </c>
      <c r="R97" s="247"/>
      <c r="S97" s="247" t="s">
        <v>240</v>
      </c>
      <c r="T97" s="248" t="s">
        <v>191</v>
      </c>
      <c r="U97" s="223">
        <v>0</v>
      </c>
      <c r="V97" s="223">
        <f>ROUND(E97*U97,2)</f>
        <v>0</v>
      </c>
      <c r="W97" s="223"/>
      <c r="X97" s="223" t="s">
        <v>141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343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x14ac:dyDescent="0.2">
      <c r="A98" s="228" t="s">
        <v>134</v>
      </c>
      <c r="B98" s="229" t="s">
        <v>84</v>
      </c>
      <c r="C98" s="253" t="s">
        <v>85</v>
      </c>
      <c r="D98" s="230"/>
      <c r="E98" s="231"/>
      <c r="F98" s="232"/>
      <c r="G98" s="232">
        <f>SUMIF(AG99:AG99,"&lt;&gt;NOR",G99:G99)</f>
        <v>0</v>
      </c>
      <c r="H98" s="232"/>
      <c r="I98" s="232">
        <f>SUM(I99:I99)</f>
        <v>0</v>
      </c>
      <c r="J98" s="232"/>
      <c r="K98" s="232">
        <f>SUM(K99:K99)</f>
        <v>0</v>
      </c>
      <c r="L98" s="232"/>
      <c r="M98" s="232">
        <f>SUM(M99:M99)</f>
        <v>0</v>
      </c>
      <c r="N98" s="232"/>
      <c r="O98" s="232">
        <f>SUM(O99:O99)</f>
        <v>0</v>
      </c>
      <c r="P98" s="232"/>
      <c r="Q98" s="232">
        <f>SUM(Q99:Q99)</f>
        <v>0</v>
      </c>
      <c r="R98" s="232"/>
      <c r="S98" s="232"/>
      <c r="T98" s="233"/>
      <c r="U98" s="227"/>
      <c r="V98" s="227">
        <f>SUM(V99:V99)</f>
        <v>0</v>
      </c>
      <c r="W98" s="227"/>
      <c r="X98" s="227"/>
      <c r="AG98" t="s">
        <v>135</v>
      </c>
    </row>
    <row r="99" spans="1:60" outlineLevel="1" x14ac:dyDescent="0.2">
      <c r="A99" s="242">
        <v>80</v>
      </c>
      <c r="B99" s="243" t="s">
        <v>528</v>
      </c>
      <c r="C99" s="256" t="s">
        <v>529</v>
      </c>
      <c r="D99" s="244" t="s">
        <v>437</v>
      </c>
      <c r="E99" s="245">
        <v>2</v>
      </c>
      <c r="F99" s="246"/>
      <c r="G99" s="247">
        <f>ROUND(E99*F99,2)</f>
        <v>0</v>
      </c>
      <c r="H99" s="246"/>
      <c r="I99" s="247">
        <f>ROUND(E99*H99,2)</f>
        <v>0</v>
      </c>
      <c r="J99" s="246"/>
      <c r="K99" s="247">
        <f>ROUND(E99*J99,2)</f>
        <v>0</v>
      </c>
      <c r="L99" s="247">
        <v>21</v>
      </c>
      <c r="M99" s="247">
        <f>G99*(1+L99/100)</f>
        <v>0</v>
      </c>
      <c r="N99" s="247">
        <v>0</v>
      </c>
      <c r="O99" s="247">
        <f>ROUND(E99*N99,2)</f>
        <v>0</v>
      </c>
      <c r="P99" s="247">
        <v>0</v>
      </c>
      <c r="Q99" s="247">
        <f>ROUND(E99*P99,2)</f>
        <v>0</v>
      </c>
      <c r="R99" s="247"/>
      <c r="S99" s="247" t="s">
        <v>240</v>
      </c>
      <c r="T99" s="248" t="s">
        <v>191</v>
      </c>
      <c r="U99" s="223">
        <v>0</v>
      </c>
      <c r="V99" s="223">
        <f>ROUND(E99*U99,2)</f>
        <v>0</v>
      </c>
      <c r="W99" s="223"/>
      <c r="X99" s="223" t="s">
        <v>141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343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x14ac:dyDescent="0.2">
      <c r="A100" s="228" t="s">
        <v>134</v>
      </c>
      <c r="B100" s="229" t="s">
        <v>86</v>
      </c>
      <c r="C100" s="253" t="s">
        <v>87</v>
      </c>
      <c r="D100" s="230"/>
      <c r="E100" s="231"/>
      <c r="F100" s="232"/>
      <c r="G100" s="232">
        <f>SUMIF(AG101:AG101,"&lt;&gt;NOR",G101:G101)</f>
        <v>0</v>
      </c>
      <c r="H100" s="232"/>
      <c r="I100" s="232">
        <f>SUM(I101:I101)</f>
        <v>0</v>
      </c>
      <c r="J100" s="232"/>
      <c r="K100" s="232">
        <f>SUM(K101:K101)</f>
        <v>0</v>
      </c>
      <c r="L100" s="232"/>
      <c r="M100" s="232">
        <f>SUM(M101:M101)</f>
        <v>0</v>
      </c>
      <c r="N100" s="232"/>
      <c r="O100" s="232">
        <f>SUM(O101:O101)</f>
        <v>0</v>
      </c>
      <c r="P100" s="232"/>
      <c r="Q100" s="232">
        <f>SUM(Q101:Q101)</f>
        <v>0</v>
      </c>
      <c r="R100" s="232"/>
      <c r="S100" s="232"/>
      <c r="T100" s="233"/>
      <c r="U100" s="227"/>
      <c r="V100" s="227">
        <f>SUM(V101:V101)</f>
        <v>0</v>
      </c>
      <c r="W100" s="227"/>
      <c r="X100" s="227"/>
      <c r="AG100" t="s">
        <v>135</v>
      </c>
    </row>
    <row r="101" spans="1:60" outlineLevel="1" x14ac:dyDescent="0.2">
      <c r="A101" s="242">
        <v>81</v>
      </c>
      <c r="B101" s="243" t="s">
        <v>530</v>
      </c>
      <c r="C101" s="256" t="s">
        <v>531</v>
      </c>
      <c r="D101" s="244" t="s">
        <v>149</v>
      </c>
      <c r="E101" s="245">
        <v>1</v>
      </c>
      <c r="F101" s="246"/>
      <c r="G101" s="247">
        <f>ROUND(E101*F101,2)</f>
        <v>0</v>
      </c>
      <c r="H101" s="246"/>
      <c r="I101" s="247">
        <f>ROUND(E101*H101,2)</f>
        <v>0</v>
      </c>
      <c r="J101" s="246"/>
      <c r="K101" s="247">
        <f>ROUND(E101*J101,2)</f>
        <v>0</v>
      </c>
      <c r="L101" s="247">
        <v>21</v>
      </c>
      <c r="M101" s="247">
        <f>G101*(1+L101/100)</f>
        <v>0</v>
      </c>
      <c r="N101" s="247">
        <v>0</v>
      </c>
      <c r="O101" s="247">
        <f>ROUND(E101*N101,2)</f>
        <v>0</v>
      </c>
      <c r="P101" s="247">
        <v>0</v>
      </c>
      <c r="Q101" s="247">
        <f>ROUND(E101*P101,2)</f>
        <v>0</v>
      </c>
      <c r="R101" s="247"/>
      <c r="S101" s="247" t="s">
        <v>240</v>
      </c>
      <c r="T101" s="248" t="s">
        <v>191</v>
      </c>
      <c r="U101" s="223">
        <v>0</v>
      </c>
      <c r="V101" s="223">
        <f>ROUND(E101*U101,2)</f>
        <v>0</v>
      </c>
      <c r="W101" s="223"/>
      <c r="X101" s="223" t="s">
        <v>141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343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x14ac:dyDescent="0.2">
      <c r="A102" s="228" t="s">
        <v>134</v>
      </c>
      <c r="B102" s="229" t="s">
        <v>88</v>
      </c>
      <c r="C102" s="253" t="s">
        <v>89</v>
      </c>
      <c r="D102" s="230"/>
      <c r="E102" s="231"/>
      <c r="F102" s="232"/>
      <c r="G102" s="232">
        <f>SUMIF(AG103:AG103,"&lt;&gt;NOR",G103:G103)</f>
        <v>0</v>
      </c>
      <c r="H102" s="232"/>
      <c r="I102" s="232">
        <f>SUM(I103:I103)</f>
        <v>0</v>
      </c>
      <c r="J102" s="232"/>
      <c r="K102" s="232">
        <f>SUM(K103:K103)</f>
        <v>0</v>
      </c>
      <c r="L102" s="232"/>
      <c r="M102" s="232">
        <f>SUM(M103:M103)</f>
        <v>0</v>
      </c>
      <c r="N102" s="232"/>
      <c r="O102" s="232">
        <f>SUM(O103:O103)</f>
        <v>0</v>
      </c>
      <c r="P102" s="232"/>
      <c r="Q102" s="232">
        <f>SUM(Q103:Q103)</f>
        <v>0</v>
      </c>
      <c r="R102" s="232"/>
      <c r="S102" s="232"/>
      <c r="T102" s="233"/>
      <c r="U102" s="227"/>
      <c r="V102" s="227">
        <f>SUM(V103:V103)</f>
        <v>0</v>
      </c>
      <c r="W102" s="227"/>
      <c r="X102" s="227"/>
      <c r="AG102" t="s">
        <v>135</v>
      </c>
    </row>
    <row r="103" spans="1:60" outlineLevel="1" x14ac:dyDescent="0.2">
      <c r="A103" s="234">
        <v>82</v>
      </c>
      <c r="B103" s="235" t="s">
        <v>88</v>
      </c>
      <c r="C103" s="254" t="s">
        <v>532</v>
      </c>
      <c r="D103" s="236" t="s">
        <v>149</v>
      </c>
      <c r="E103" s="237">
        <v>1</v>
      </c>
      <c r="F103" s="238"/>
      <c r="G103" s="239">
        <f>ROUND(E103*F103,2)</f>
        <v>0</v>
      </c>
      <c r="H103" s="238"/>
      <c r="I103" s="239">
        <f>ROUND(E103*H103,2)</f>
        <v>0</v>
      </c>
      <c r="J103" s="238"/>
      <c r="K103" s="239">
        <f>ROUND(E103*J103,2)</f>
        <v>0</v>
      </c>
      <c r="L103" s="239">
        <v>21</v>
      </c>
      <c r="M103" s="239">
        <f>G103*(1+L103/100)</f>
        <v>0</v>
      </c>
      <c r="N103" s="239">
        <v>0</v>
      </c>
      <c r="O103" s="239">
        <f>ROUND(E103*N103,2)</f>
        <v>0</v>
      </c>
      <c r="P103" s="239">
        <v>0</v>
      </c>
      <c r="Q103" s="239">
        <f>ROUND(E103*P103,2)</f>
        <v>0</v>
      </c>
      <c r="R103" s="239"/>
      <c r="S103" s="239" t="s">
        <v>240</v>
      </c>
      <c r="T103" s="240" t="s">
        <v>191</v>
      </c>
      <c r="U103" s="223">
        <v>0</v>
      </c>
      <c r="V103" s="223">
        <f>ROUND(E103*U103,2)</f>
        <v>0</v>
      </c>
      <c r="W103" s="223"/>
      <c r="X103" s="223" t="s">
        <v>141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343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x14ac:dyDescent="0.2">
      <c r="A104" s="3"/>
      <c r="B104" s="4"/>
      <c r="C104" s="261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E104">
        <v>15</v>
      </c>
      <c r="AF104">
        <v>21</v>
      </c>
      <c r="AG104" t="s">
        <v>121</v>
      </c>
    </row>
    <row r="105" spans="1:60" x14ac:dyDescent="0.2">
      <c r="A105" s="216"/>
      <c r="B105" s="217" t="s">
        <v>29</v>
      </c>
      <c r="C105" s="262"/>
      <c r="D105" s="218"/>
      <c r="E105" s="219"/>
      <c r="F105" s="219"/>
      <c r="G105" s="252">
        <f>G8+G16+G22+G25+G47+G51+G82+G86+G88+G95+G98+G100+G102</f>
        <v>0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AE105">
        <f>SUMIF(L7:L103,AE104,G7:G103)</f>
        <v>0</v>
      </c>
      <c r="AF105">
        <f>SUMIF(L7:L103,AF104,G7:G103)</f>
        <v>0</v>
      </c>
      <c r="AG105" t="s">
        <v>358</v>
      </c>
    </row>
    <row r="106" spans="1:60" x14ac:dyDescent="0.2">
      <c r="C106" s="263"/>
      <c r="D106" s="10"/>
      <c r="AG106" t="s">
        <v>359</v>
      </c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q+w1vUsw93Ciivtd0ewJbtg6DCz4wy8oYeb/v+4g6+FJ6rJ6Fn8yUNaFAazGmEFs5sx7+B1d/FzBXOtv4pcOQ==" saltValue="PMDn5sjZgCgf53Ravsm64Q==" spinCount="100000" sheet="1"/>
  <mergeCells count="5">
    <mergeCell ref="A1:G1"/>
    <mergeCell ref="C2:G2"/>
    <mergeCell ref="C3:G3"/>
    <mergeCell ref="C4:G4"/>
    <mergeCell ref="C24:G2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02 R023065302 Pol</vt:lpstr>
      <vt:lpstr>02 R0230653021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R023065302 Pol'!Názvy_tisku</vt:lpstr>
      <vt:lpstr>'02 R0230653021 Pol'!Názvy_tisku</vt:lpstr>
      <vt:lpstr>oadresa</vt:lpstr>
      <vt:lpstr>Stavba!Objednatel</vt:lpstr>
      <vt:lpstr>Stavba!Objekt</vt:lpstr>
      <vt:lpstr>'02 R023065302 Pol'!Oblast_tisku</vt:lpstr>
      <vt:lpstr>'02 R0230653021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Bres6</dc:creator>
  <cp:lastModifiedBy>Bres6</cp:lastModifiedBy>
  <cp:lastPrinted>2019-03-19T12:27:02Z</cp:lastPrinted>
  <dcterms:created xsi:type="dcterms:W3CDTF">2009-04-08T07:15:50Z</dcterms:created>
  <dcterms:modified xsi:type="dcterms:W3CDTF">2023-05-23T07:37:34Z</dcterms:modified>
</cp:coreProperties>
</file>